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omments2.xml" ContentType="application/vnd.openxmlformats-officedocument.spreadsheetml.comments+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codeName="ThisWorkbook" defaultThemeVersion="124226"/>
  <mc:AlternateContent xmlns:mc="http://schemas.openxmlformats.org/markup-compatibility/2006">
    <mc:Choice Requires="x15">
      <x15ac:absPath xmlns:x15ac="http://schemas.microsoft.com/office/spreadsheetml/2010/11/ac" url="K:\10戦略的イノベーション研究推進準備事務局\04_【契約事務グループ】\00_規定関係（最新版様式および規定改正関係フォルダ）\研究開発責任者に送る資料\"/>
    </mc:Choice>
  </mc:AlternateContent>
  <xr:revisionPtr revIDLastSave="0" documentId="13_ncr:1_{646EB46C-F233-49A1-A099-89F12FE28D20}" xr6:coauthVersionLast="47" xr6:coauthVersionMax="47" xr10:uidLastSave="{00000000-0000-0000-0000-000000000000}"/>
  <bookViews>
    <workbookView xWindow="1125" yWindow="1065" windowWidth="21600" windowHeight="14535" tabRatio="555" xr2:uid="{00000000-000D-0000-FFFF-FFFF00000000}"/>
  </bookViews>
  <sheets>
    <sheet name="【鑑】経費等内訳書" sheetId="53" r:id="rId1"/>
    <sheet name="設備・備品費" sheetId="35" r:id="rId2"/>
    <sheet name="消耗品費" sheetId="13" r:id="rId3"/>
    <sheet name="旅費" sheetId="4" r:id="rId4"/>
    <sheet name="人件費" sheetId="9" r:id="rId5"/>
    <sheet name="謝金" sheetId="14" r:id="rId6"/>
    <sheet name="外注費" sheetId="30" r:id="rId7"/>
    <sheet name="その他" sheetId="37" r:id="rId8"/>
    <sheet name="設備・備品費_変更" sheetId="54" state="hidden" r:id="rId9"/>
    <sheet name="消耗品費_変更" sheetId="55" state="hidden" r:id="rId10"/>
    <sheet name="旅費_変更" sheetId="56" state="hidden" r:id="rId11"/>
    <sheet name="人件費_変更" sheetId="57" state="hidden" r:id="rId12"/>
    <sheet name="謝金_変更" sheetId="58" state="hidden" r:id="rId13"/>
    <sheet name="外注費_変更" sheetId="59" state="hidden" r:id="rId14"/>
    <sheet name="その他_変更" sheetId="60" state="hidden" r:id="rId15"/>
  </sheets>
  <definedNames>
    <definedName name="_xlnm.Print_Area" localSheetId="0">【鑑】経費等内訳書!$A$1:$H$103</definedName>
    <definedName name="_xlnm.Print_Area" localSheetId="7">その他!$A$1:$H$29</definedName>
    <definedName name="_xlnm.Print_Area" localSheetId="14">その他_変更!$A$1:$H$29</definedName>
    <definedName name="_xlnm.Print_Area" localSheetId="6">外注費!$A$1:$H$34</definedName>
    <definedName name="_xlnm.Print_Area" localSheetId="13">外注費_変更!$A$1:$H$34</definedName>
    <definedName name="_xlnm.Print_Area" localSheetId="5">謝金!$A$1:$G$31</definedName>
    <definedName name="_xlnm.Print_Area" localSheetId="12">謝金_変更!$A$1:$G$31</definedName>
    <definedName name="_xlnm.Print_Area" localSheetId="2">消耗品費!$A$1:$H$34</definedName>
    <definedName name="_xlnm.Print_Area" localSheetId="9">消耗品費_変更!$A$1:$H$34</definedName>
    <definedName name="_xlnm.Print_Area" localSheetId="4">人件費!$A$1:$J$40</definedName>
    <definedName name="_xlnm.Print_Area" localSheetId="11">人件費_変更!$A$1:$J$40</definedName>
    <definedName name="_xlnm.Print_Area" localSheetId="1">設備・備品費!$A$1:$I$32</definedName>
    <definedName name="_xlnm.Print_Area" localSheetId="8">設備・備品費_変更!$A$1:$I$32</definedName>
    <definedName name="_xlnm.Print_Area" localSheetId="3">旅費!$A$1:$N$36</definedName>
    <definedName name="_xlnm.Print_Area" localSheetId="10">旅費_変更!$A$1:$N$36</definedName>
    <definedName name="_xlnm.Print_Titles" localSheetId="7">その他!$1:$4</definedName>
    <definedName name="_xlnm.Print_Titles" localSheetId="14">その他_変更!$1:$4</definedName>
    <definedName name="_xlnm.Print_Titles" localSheetId="6">外注費!$1:$4</definedName>
    <definedName name="_xlnm.Print_Titles" localSheetId="13">外注費_変更!$1:$4</definedName>
    <definedName name="_xlnm.Print_Titles" localSheetId="5">謝金!$1:$4</definedName>
    <definedName name="_xlnm.Print_Titles" localSheetId="12">謝金_変更!$1:$4</definedName>
    <definedName name="_xlnm.Print_Titles" localSheetId="2">消耗品費!$1:$4</definedName>
    <definedName name="_xlnm.Print_Titles" localSheetId="9">消耗品費_変更!$1:$4</definedName>
    <definedName name="_xlnm.Print_Titles" localSheetId="4">人件費!$1:$4</definedName>
    <definedName name="_xlnm.Print_Titles" localSheetId="11">人件費_変更!$1:$4</definedName>
    <definedName name="_xlnm.Print_Titles" localSheetId="1">設備・備品費!$1:$4</definedName>
    <definedName name="_xlnm.Print_Titles" localSheetId="8">設備・備品費_変更!$1:$4</definedName>
    <definedName name="_xlnm.Print_Titles" localSheetId="3">旅費!$1:$3</definedName>
    <definedName name="_xlnm.Print_Titles" localSheetId="10">旅費_変更!$1:$3</definedName>
    <definedName name="型_番">#REF!</definedName>
    <definedName name="小計">#REF!</definedName>
    <definedName name="数量">#REF!</definedName>
    <definedName name="定価">#REF!</definedName>
    <definedName name="納入価">#REF!</definedName>
    <definedName name="品__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53" l="1"/>
  <c r="G29" i="53" s="1"/>
  <c r="K5" i="9"/>
  <c r="F40" i="53"/>
  <c r="F39" i="53"/>
  <c r="G39" i="53" s="1"/>
  <c r="F38" i="53"/>
  <c r="F37" i="53"/>
  <c r="F36" i="53"/>
  <c r="G36" i="53" s="1"/>
  <c r="F35" i="53"/>
  <c r="F34" i="53"/>
  <c r="H28" i="60"/>
  <c r="H26" i="60"/>
  <c r="G26" i="60"/>
  <c r="H25" i="60"/>
  <c r="G25" i="60"/>
  <c r="H24" i="60"/>
  <c r="G24" i="60"/>
  <c r="H23" i="60"/>
  <c r="G23" i="60"/>
  <c r="H22" i="60"/>
  <c r="G22" i="60"/>
  <c r="H21" i="60"/>
  <c r="G21" i="60"/>
  <c r="H20" i="60"/>
  <c r="G20" i="60"/>
  <c r="H19" i="60"/>
  <c r="G19" i="60"/>
  <c r="H18" i="60"/>
  <c r="G18" i="60"/>
  <c r="H17" i="60"/>
  <c r="G17" i="60"/>
  <c r="H16" i="60"/>
  <c r="G16" i="60"/>
  <c r="H15" i="60"/>
  <c r="G15" i="60"/>
  <c r="H14" i="60"/>
  <c r="G14" i="60"/>
  <c r="H13" i="60"/>
  <c r="G13" i="60"/>
  <c r="H12" i="60"/>
  <c r="G12" i="60"/>
  <c r="H11" i="60"/>
  <c r="G11" i="60"/>
  <c r="H10" i="60"/>
  <c r="G10" i="60"/>
  <c r="H9" i="60"/>
  <c r="G9" i="60"/>
  <c r="H8" i="60"/>
  <c r="G8" i="60"/>
  <c r="H7" i="60"/>
  <c r="G7" i="60"/>
  <c r="H6" i="60"/>
  <c r="G6" i="60"/>
  <c r="H5" i="60"/>
  <c r="H27" i="60" s="1"/>
  <c r="G5" i="60"/>
  <c r="H33" i="59"/>
  <c r="H30" i="59"/>
  <c r="H28" i="59"/>
  <c r="G28" i="59"/>
  <c r="H27" i="59"/>
  <c r="G27" i="59"/>
  <c r="H26" i="59"/>
  <c r="G26" i="59"/>
  <c r="H25" i="59"/>
  <c r="G25" i="59"/>
  <c r="H24" i="59"/>
  <c r="G24" i="59"/>
  <c r="H23" i="59"/>
  <c r="G23" i="59"/>
  <c r="H22" i="59"/>
  <c r="G22" i="59"/>
  <c r="H21" i="59"/>
  <c r="G21" i="59"/>
  <c r="H20" i="59"/>
  <c r="G20" i="59"/>
  <c r="H19" i="59"/>
  <c r="G19" i="59"/>
  <c r="H18" i="59"/>
  <c r="G18" i="59"/>
  <c r="H17" i="59"/>
  <c r="G17" i="59"/>
  <c r="H16" i="59"/>
  <c r="G16" i="59"/>
  <c r="H15" i="59"/>
  <c r="G15" i="59"/>
  <c r="H14" i="59"/>
  <c r="G14" i="59"/>
  <c r="H13" i="59"/>
  <c r="G13" i="59"/>
  <c r="H12" i="59"/>
  <c r="G12" i="59"/>
  <c r="H11" i="59"/>
  <c r="G11" i="59"/>
  <c r="H10" i="59"/>
  <c r="G10" i="59"/>
  <c r="H9" i="59"/>
  <c r="G9" i="59"/>
  <c r="H8" i="59"/>
  <c r="G8" i="59"/>
  <c r="H7" i="59"/>
  <c r="G7" i="59"/>
  <c r="H6" i="59"/>
  <c r="G6" i="59"/>
  <c r="H5" i="59"/>
  <c r="H29" i="59" s="1"/>
  <c r="G5" i="59"/>
  <c r="G30" i="58"/>
  <c r="G28" i="58"/>
  <c r="F28" i="58"/>
  <c r="G27" i="58"/>
  <c r="F27" i="58"/>
  <c r="G26" i="58"/>
  <c r="F26" i="58"/>
  <c r="G25" i="58"/>
  <c r="F25" i="58"/>
  <c r="G24" i="58"/>
  <c r="F24" i="58"/>
  <c r="G23" i="58"/>
  <c r="F23" i="58"/>
  <c r="G22" i="58"/>
  <c r="F22" i="58"/>
  <c r="G21" i="58"/>
  <c r="F21" i="58"/>
  <c r="G20" i="58"/>
  <c r="F20" i="58"/>
  <c r="G19" i="58"/>
  <c r="F19" i="58"/>
  <c r="G18" i="58"/>
  <c r="F18" i="58"/>
  <c r="G17" i="58"/>
  <c r="F17" i="58"/>
  <c r="G16" i="58"/>
  <c r="F16" i="58"/>
  <c r="G15" i="58"/>
  <c r="F15" i="58"/>
  <c r="G14" i="58"/>
  <c r="F14" i="58"/>
  <c r="G13" i="58"/>
  <c r="F13" i="58"/>
  <c r="G12" i="58"/>
  <c r="F12" i="58"/>
  <c r="G11" i="58"/>
  <c r="F11" i="58"/>
  <c r="G10" i="58"/>
  <c r="F10" i="58"/>
  <c r="G9" i="58"/>
  <c r="F9" i="58"/>
  <c r="G8" i="58"/>
  <c r="F8" i="58"/>
  <c r="G7" i="58"/>
  <c r="F7" i="58"/>
  <c r="G6" i="58"/>
  <c r="F6" i="58"/>
  <c r="G5" i="58"/>
  <c r="G29" i="58" s="1"/>
  <c r="F5" i="58"/>
  <c r="J37" i="57"/>
  <c r="J39" i="57" s="1"/>
  <c r="K35" i="57"/>
  <c r="J35" i="57"/>
  <c r="K34" i="57"/>
  <c r="J34" i="57"/>
  <c r="K33" i="57"/>
  <c r="J33" i="57"/>
  <c r="K32" i="57"/>
  <c r="J32" i="57"/>
  <c r="K31" i="57"/>
  <c r="J31" i="57"/>
  <c r="K30" i="57"/>
  <c r="J30" i="57"/>
  <c r="K29" i="57"/>
  <c r="J29" i="57"/>
  <c r="K28" i="57"/>
  <c r="J28" i="57"/>
  <c r="K27" i="57"/>
  <c r="J27" i="57"/>
  <c r="K26" i="57"/>
  <c r="J26" i="57"/>
  <c r="K25" i="57"/>
  <c r="J25" i="57"/>
  <c r="K24" i="57"/>
  <c r="J24" i="57"/>
  <c r="K23" i="57"/>
  <c r="J23" i="57"/>
  <c r="K22" i="57"/>
  <c r="J22" i="57"/>
  <c r="K21" i="57"/>
  <c r="J21" i="57"/>
  <c r="K20" i="57"/>
  <c r="J20" i="57"/>
  <c r="K19" i="57"/>
  <c r="J19" i="57"/>
  <c r="K18" i="57"/>
  <c r="J18" i="57"/>
  <c r="K17" i="57"/>
  <c r="J17" i="57"/>
  <c r="K16" i="57"/>
  <c r="J16" i="57"/>
  <c r="K15" i="57"/>
  <c r="J15" i="57"/>
  <c r="K14" i="57"/>
  <c r="J14" i="57"/>
  <c r="K13" i="57"/>
  <c r="J13" i="57"/>
  <c r="K12" i="57"/>
  <c r="J12" i="57"/>
  <c r="K11" i="57"/>
  <c r="J11" i="57"/>
  <c r="K10" i="57"/>
  <c r="J10" i="57"/>
  <c r="K9" i="57"/>
  <c r="J9" i="57"/>
  <c r="K8" i="57"/>
  <c r="J8" i="57"/>
  <c r="K7" i="57"/>
  <c r="J7" i="57"/>
  <c r="K6" i="57"/>
  <c r="J6" i="57"/>
  <c r="K5" i="57"/>
  <c r="K36" i="57" s="1"/>
  <c r="J38" i="57" s="1"/>
  <c r="J5" i="57"/>
  <c r="J36" i="57" s="1"/>
  <c r="N35" i="56"/>
  <c r="N33" i="56"/>
  <c r="M33" i="56"/>
  <c r="N32" i="56"/>
  <c r="M32" i="56"/>
  <c r="N31" i="56"/>
  <c r="M31" i="56"/>
  <c r="N30" i="56"/>
  <c r="M30" i="56"/>
  <c r="N29" i="56"/>
  <c r="M29" i="56"/>
  <c r="N28" i="56"/>
  <c r="M28" i="56"/>
  <c r="N27" i="56"/>
  <c r="M27" i="56"/>
  <c r="N26" i="56"/>
  <c r="M26" i="56"/>
  <c r="N25" i="56"/>
  <c r="M25" i="56"/>
  <c r="N24" i="56"/>
  <c r="M24" i="56"/>
  <c r="N23" i="56"/>
  <c r="M23" i="56"/>
  <c r="N22" i="56"/>
  <c r="M22" i="56"/>
  <c r="N21" i="56"/>
  <c r="M21" i="56"/>
  <c r="N20" i="56"/>
  <c r="M20" i="56"/>
  <c r="N19" i="56"/>
  <c r="M19" i="56"/>
  <c r="N18" i="56"/>
  <c r="M18" i="56"/>
  <c r="N17" i="56"/>
  <c r="M17" i="56"/>
  <c r="N16" i="56"/>
  <c r="M16" i="56"/>
  <c r="N15" i="56"/>
  <c r="M15" i="56"/>
  <c r="N14" i="56"/>
  <c r="M14" i="56"/>
  <c r="N13" i="56"/>
  <c r="M13" i="56"/>
  <c r="N12" i="56"/>
  <c r="M12" i="56"/>
  <c r="N11" i="56"/>
  <c r="M11" i="56"/>
  <c r="N10" i="56"/>
  <c r="M10" i="56"/>
  <c r="N9" i="56"/>
  <c r="M9" i="56"/>
  <c r="N8" i="56"/>
  <c r="M8" i="56"/>
  <c r="N7" i="56"/>
  <c r="M7" i="56"/>
  <c r="N6" i="56"/>
  <c r="M6" i="56"/>
  <c r="N5" i="56"/>
  <c r="M5" i="56"/>
  <c r="N4" i="56"/>
  <c r="N34" i="56" s="1"/>
  <c r="M4" i="56"/>
  <c r="H33" i="55"/>
  <c r="H31" i="55"/>
  <c r="G31" i="55"/>
  <c r="H30" i="55"/>
  <c r="G30" i="55"/>
  <c r="H29" i="55"/>
  <c r="G29" i="55"/>
  <c r="H28" i="55"/>
  <c r="G28" i="55"/>
  <c r="H27" i="55"/>
  <c r="G27" i="55"/>
  <c r="H26" i="55"/>
  <c r="G26" i="55"/>
  <c r="H25" i="55"/>
  <c r="G25" i="55"/>
  <c r="H24" i="55"/>
  <c r="G24" i="55"/>
  <c r="H23" i="55"/>
  <c r="G23" i="55"/>
  <c r="H22" i="55"/>
  <c r="G22" i="55"/>
  <c r="H21" i="55"/>
  <c r="G21" i="55"/>
  <c r="H20" i="55"/>
  <c r="G20" i="55"/>
  <c r="H19" i="55"/>
  <c r="G19" i="55"/>
  <c r="H18" i="55"/>
  <c r="G18" i="55"/>
  <c r="H17" i="55"/>
  <c r="G17" i="55"/>
  <c r="H16" i="55"/>
  <c r="G16" i="55"/>
  <c r="H15" i="55"/>
  <c r="G15" i="55"/>
  <c r="H14" i="55"/>
  <c r="G14" i="55"/>
  <c r="H13" i="55"/>
  <c r="G13" i="55"/>
  <c r="H12" i="55"/>
  <c r="G12" i="55"/>
  <c r="H11" i="55"/>
  <c r="G11" i="55"/>
  <c r="H10" i="55"/>
  <c r="G10" i="55"/>
  <c r="H9" i="55"/>
  <c r="G9" i="55"/>
  <c r="H8" i="55"/>
  <c r="G8" i="55"/>
  <c r="H7" i="55"/>
  <c r="G7" i="55"/>
  <c r="H6" i="55"/>
  <c r="G6" i="55"/>
  <c r="H5" i="55"/>
  <c r="H32" i="55" s="1"/>
  <c r="G5" i="55"/>
  <c r="I31" i="54"/>
  <c r="I29" i="54"/>
  <c r="H29" i="54"/>
  <c r="I28" i="54"/>
  <c r="H28" i="54"/>
  <c r="I27" i="54"/>
  <c r="H27" i="54"/>
  <c r="I26" i="54"/>
  <c r="H26" i="54"/>
  <c r="I25" i="54"/>
  <c r="H25" i="54"/>
  <c r="I24" i="54"/>
  <c r="H24" i="54"/>
  <c r="I23" i="54"/>
  <c r="H23" i="54"/>
  <c r="I22" i="54"/>
  <c r="H22" i="54"/>
  <c r="I21" i="54"/>
  <c r="H21" i="54"/>
  <c r="I20" i="54"/>
  <c r="H20" i="54"/>
  <c r="I19" i="54"/>
  <c r="H19" i="54"/>
  <c r="I18" i="54"/>
  <c r="H18" i="54"/>
  <c r="I17" i="54"/>
  <c r="H17" i="54"/>
  <c r="I16" i="54"/>
  <c r="H16" i="54"/>
  <c r="I15" i="54"/>
  <c r="H15" i="54"/>
  <c r="I14" i="54"/>
  <c r="H14" i="54"/>
  <c r="I13" i="54"/>
  <c r="H13" i="54"/>
  <c r="I12" i="54"/>
  <c r="H12" i="54"/>
  <c r="I11" i="54"/>
  <c r="H11" i="54"/>
  <c r="I10" i="54"/>
  <c r="H10" i="54"/>
  <c r="I9" i="54"/>
  <c r="H9" i="54"/>
  <c r="I8" i="54"/>
  <c r="H8" i="54"/>
  <c r="I7" i="54"/>
  <c r="H7" i="54"/>
  <c r="I6" i="54"/>
  <c r="H6" i="54"/>
  <c r="I5" i="54"/>
  <c r="I30" i="54" s="1"/>
  <c r="H5" i="54"/>
  <c r="F43" i="53"/>
  <c r="F26" i="53"/>
  <c r="F25" i="53"/>
  <c r="F24" i="53"/>
  <c r="F23" i="53"/>
  <c r="F22" i="53"/>
  <c r="G22" i="53" s="1"/>
  <c r="F21" i="53"/>
  <c r="F20" i="53"/>
  <c r="G37" i="53" l="1"/>
  <c r="F42" i="53"/>
  <c r="G42" i="53" s="1"/>
  <c r="G43" i="53" s="1"/>
  <c r="G44" i="53" s="1"/>
  <c r="G34" i="53"/>
  <c r="G20" i="53"/>
  <c r="G25" i="53"/>
  <c r="F28" i="53"/>
  <c r="G28" i="53" s="1"/>
  <c r="G30" i="53" s="1"/>
  <c r="G23" i="53"/>
  <c r="H18" i="30" l="1"/>
  <c r="G18" i="30"/>
  <c r="H17" i="30"/>
  <c r="G17" i="30"/>
  <c r="H16" i="30"/>
  <c r="G16" i="30"/>
  <c r="H15" i="30"/>
  <c r="G15" i="30"/>
  <c r="H18" i="13"/>
  <c r="G18" i="13"/>
  <c r="H17" i="13"/>
  <c r="G17" i="13"/>
  <c r="H16" i="13"/>
  <c r="G16" i="13"/>
  <c r="H15" i="13"/>
  <c r="G15" i="13"/>
  <c r="H14" i="13"/>
  <c r="G14" i="13"/>
  <c r="H24" i="13"/>
  <c r="G24" i="13"/>
  <c r="I25" i="35" l="1"/>
  <c r="H25" i="35"/>
  <c r="I24" i="35"/>
  <c r="H24" i="35"/>
  <c r="I23" i="35"/>
  <c r="H23" i="35"/>
  <c r="I22" i="35"/>
  <c r="H22" i="35"/>
  <c r="I27" i="35"/>
  <c r="H27" i="35"/>
  <c r="H6" i="35"/>
  <c r="H5" i="35"/>
  <c r="F6" i="14"/>
  <c r="G11" i="30"/>
  <c r="G28" i="30"/>
  <c r="G27" i="30"/>
  <c r="G26" i="30"/>
  <c r="G25" i="30"/>
  <c r="G24" i="30"/>
  <c r="G23" i="30"/>
  <c r="G22" i="30"/>
  <c r="G21" i="30"/>
  <c r="G20" i="30"/>
  <c r="G19" i="30"/>
  <c r="G14" i="30"/>
  <c r="G13" i="30"/>
  <c r="G12" i="30"/>
  <c r="G10" i="30"/>
  <c r="G9" i="30"/>
  <c r="G8" i="30"/>
  <c r="G7" i="30"/>
  <c r="G6" i="30"/>
  <c r="G5" i="30"/>
  <c r="G6" i="37"/>
  <c r="G7" i="37"/>
  <c r="G8" i="37"/>
  <c r="G9" i="37"/>
  <c r="G10" i="37"/>
  <c r="G11" i="37"/>
  <c r="G12" i="37"/>
  <c r="G13" i="37"/>
  <c r="G14" i="37"/>
  <c r="G15" i="37"/>
  <c r="G16" i="37"/>
  <c r="G17" i="37"/>
  <c r="G18" i="37"/>
  <c r="G19" i="37"/>
  <c r="G20" i="37"/>
  <c r="G21" i="37"/>
  <c r="G22" i="37"/>
  <c r="G23" i="37"/>
  <c r="G24" i="37"/>
  <c r="G25" i="37"/>
  <c r="G26" i="37"/>
  <c r="F7" i="14"/>
  <c r="F8" i="14"/>
  <c r="F9" i="14"/>
  <c r="F10" i="14"/>
  <c r="F11" i="14"/>
  <c r="F12" i="14"/>
  <c r="F13" i="14"/>
  <c r="F14" i="14"/>
  <c r="F15" i="14"/>
  <c r="F16" i="14"/>
  <c r="F17" i="14"/>
  <c r="F18" i="14"/>
  <c r="F19" i="14"/>
  <c r="F20" i="14"/>
  <c r="F21" i="14"/>
  <c r="F22" i="14"/>
  <c r="F23" i="14"/>
  <c r="F24" i="14"/>
  <c r="F25" i="14"/>
  <c r="F26" i="14"/>
  <c r="F27" i="14"/>
  <c r="F28" i="14"/>
  <c r="F5" i="14"/>
  <c r="M5" i="4"/>
  <c r="M6" i="4"/>
  <c r="M7" i="4"/>
  <c r="M8" i="4"/>
  <c r="M9" i="4"/>
  <c r="M10" i="4"/>
  <c r="M11" i="4"/>
  <c r="M12" i="4"/>
  <c r="M13" i="4"/>
  <c r="M14" i="4"/>
  <c r="M15" i="4"/>
  <c r="M16" i="4"/>
  <c r="M17" i="4"/>
  <c r="M18" i="4"/>
  <c r="M19" i="4"/>
  <c r="M20" i="4"/>
  <c r="M21" i="4"/>
  <c r="M22" i="4"/>
  <c r="M23" i="4"/>
  <c r="M24" i="4"/>
  <c r="M25" i="4"/>
  <c r="M26" i="4"/>
  <c r="M27" i="4"/>
  <c r="M28" i="4"/>
  <c r="M29" i="4"/>
  <c r="M30" i="4"/>
  <c r="M31" i="4"/>
  <c r="M32" i="4"/>
  <c r="M33" i="4"/>
  <c r="K7" i="9"/>
  <c r="K8" i="9"/>
  <c r="K9" i="9"/>
  <c r="K10" i="9"/>
  <c r="K11" i="9"/>
  <c r="K12" i="9"/>
  <c r="K13" i="9"/>
  <c r="K14" i="9"/>
  <c r="K15" i="9"/>
  <c r="K16" i="9"/>
  <c r="K17" i="9"/>
  <c r="K18" i="9"/>
  <c r="K19" i="9"/>
  <c r="K20" i="9"/>
  <c r="G6" i="13"/>
  <c r="G7" i="13"/>
  <c r="G8" i="13"/>
  <c r="G9" i="13"/>
  <c r="G10" i="13"/>
  <c r="G11" i="13"/>
  <c r="G12" i="13"/>
  <c r="G13" i="13"/>
  <c r="G19" i="13"/>
  <c r="G20" i="13"/>
  <c r="G21" i="13"/>
  <c r="G22" i="13"/>
  <c r="G23" i="13"/>
  <c r="G25" i="13"/>
  <c r="G26" i="13"/>
  <c r="G27" i="13"/>
  <c r="G28" i="13"/>
  <c r="G29" i="13"/>
  <c r="G30" i="13"/>
  <c r="G31" i="13"/>
  <c r="H7" i="35"/>
  <c r="H8" i="35"/>
  <c r="H9" i="35"/>
  <c r="H10" i="35"/>
  <c r="H11" i="35"/>
  <c r="H12" i="35"/>
  <c r="H13" i="35"/>
  <c r="H14" i="35"/>
  <c r="H15" i="35"/>
  <c r="H16" i="35"/>
  <c r="H17" i="35"/>
  <c r="H18" i="35"/>
  <c r="H19" i="35"/>
  <c r="H20" i="35"/>
  <c r="H21" i="35"/>
  <c r="H26" i="35"/>
  <c r="H28" i="35"/>
  <c r="H29" i="35"/>
  <c r="N9" i="4"/>
  <c r="N10" i="4"/>
  <c r="N11" i="4"/>
  <c r="N12" i="4"/>
  <c r="N13" i="4"/>
  <c r="N14" i="4"/>
  <c r="N15" i="4"/>
  <c r="N16" i="4"/>
  <c r="N17" i="4"/>
  <c r="N18" i="4"/>
  <c r="N19" i="4"/>
  <c r="N20" i="4"/>
  <c r="J10" i="9"/>
  <c r="J11" i="9"/>
  <c r="J12" i="9"/>
  <c r="J13" i="9"/>
  <c r="J14" i="9"/>
  <c r="J15" i="9"/>
  <c r="J16" i="9"/>
  <c r="J17" i="9"/>
  <c r="J18" i="9"/>
  <c r="J19" i="9"/>
  <c r="J20" i="9"/>
  <c r="G5" i="13" l="1"/>
  <c r="H33" i="13"/>
  <c r="H5" i="13"/>
  <c r="H6" i="13"/>
  <c r="H7" i="13"/>
  <c r="H8" i="13"/>
  <c r="H9" i="13"/>
  <c r="H10" i="13"/>
  <c r="H11" i="13"/>
  <c r="H12" i="13"/>
  <c r="H13" i="13"/>
  <c r="H19" i="13"/>
  <c r="H20" i="13"/>
  <c r="H21" i="13"/>
  <c r="H22" i="13"/>
  <c r="H23" i="13"/>
  <c r="H25" i="13"/>
  <c r="H26" i="13"/>
  <c r="H27" i="13"/>
  <c r="H28" i="13"/>
  <c r="H29" i="13"/>
  <c r="H30" i="13"/>
  <c r="H31" i="13"/>
  <c r="I31" i="35"/>
  <c r="I5" i="35"/>
  <c r="I6" i="35"/>
  <c r="I7" i="35"/>
  <c r="I8" i="35"/>
  <c r="I9" i="35"/>
  <c r="I10" i="35"/>
  <c r="I11" i="35"/>
  <c r="I12" i="35"/>
  <c r="I13" i="35"/>
  <c r="I14" i="35"/>
  <c r="I15" i="35"/>
  <c r="I16" i="35"/>
  <c r="I17" i="35"/>
  <c r="I18" i="35"/>
  <c r="I19" i="35"/>
  <c r="I20" i="35"/>
  <c r="I21" i="35"/>
  <c r="I26" i="35"/>
  <c r="I28" i="35"/>
  <c r="I29" i="35"/>
  <c r="G5" i="37"/>
  <c r="H28" i="37" s="1"/>
  <c r="H6" i="37"/>
  <c r="H5" i="37"/>
  <c r="H7" i="37"/>
  <c r="H8" i="37"/>
  <c r="H9" i="37"/>
  <c r="H10" i="37"/>
  <c r="H11" i="37"/>
  <c r="H12" i="37"/>
  <c r="H13" i="37"/>
  <c r="H14" i="37"/>
  <c r="H15" i="37"/>
  <c r="H16" i="37"/>
  <c r="H17" i="37"/>
  <c r="H18" i="37"/>
  <c r="H19" i="37"/>
  <c r="H20" i="37"/>
  <c r="H21" i="37"/>
  <c r="H22" i="37"/>
  <c r="H23" i="37"/>
  <c r="H24" i="37"/>
  <c r="H25" i="37"/>
  <c r="H26" i="37"/>
  <c r="H6" i="30"/>
  <c r="H5" i="30"/>
  <c r="H7" i="30"/>
  <c r="H8" i="30"/>
  <c r="H9" i="30"/>
  <c r="H10" i="30"/>
  <c r="H11" i="30"/>
  <c r="H12" i="30"/>
  <c r="H13" i="30"/>
  <c r="H14" i="30"/>
  <c r="H19" i="30"/>
  <c r="H20" i="30"/>
  <c r="H21" i="30"/>
  <c r="H22" i="30"/>
  <c r="H23" i="30"/>
  <c r="H24" i="30"/>
  <c r="H25" i="30"/>
  <c r="H26" i="30"/>
  <c r="H27" i="30"/>
  <c r="H28" i="30"/>
  <c r="G5" i="14"/>
  <c r="G6" i="14"/>
  <c r="G7" i="14"/>
  <c r="G8" i="14"/>
  <c r="G9" i="14"/>
  <c r="G10" i="14"/>
  <c r="G11" i="14"/>
  <c r="G12" i="14"/>
  <c r="G13" i="14"/>
  <c r="G14" i="14"/>
  <c r="G15" i="14"/>
  <c r="G16" i="14"/>
  <c r="G17" i="14"/>
  <c r="G18" i="14"/>
  <c r="G19" i="14"/>
  <c r="G20" i="14"/>
  <c r="G21" i="14"/>
  <c r="G22" i="14"/>
  <c r="G23" i="14"/>
  <c r="G24" i="14"/>
  <c r="G25" i="14"/>
  <c r="G26" i="14"/>
  <c r="G27" i="14"/>
  <c r="G28" i="14"/>
  <c r="G30" i="14"/>
  <c r="J5" i="9"/>
  <c r="J6" i="9"/>
  <c r="J7" i="9"/>
  <c r="J8" i="9"/>
  <c r="J9" i="9"/>
  <c r="J21" i="9"/>
  <c r="J22" i="9"/>
  <c r="J23" i="9"/>
  <c r="J24" i="9"/>
  <c r="J25" i="9"/>
  <c r="J26" i="9"/>
  <c r="J27" i="9"/>
  <c r="J28" i="9"/>
  <c r="J29" i="9"/>
  <c r="J30" i="9"/>
  <c r="J31" i="9"/>
  <c r="J32" i="9"/>
  <c r="J33" i="9"/>
  <c r="J34" i="9"/>
  <c r="J35" i="9"/>
  <c r="J37" i="9"/>
  <c r="K6" i="9"/>
  <c r="K21" i="9"/>
  <c r="K22" i="9"/>
  <c r="K23" i="9"/>
  <c r="K24" i="9"/>
  <c r="K25" i="9"/>
  <c r="K26" i="9"/>
  <c r="K27" i="9"/>
  <c r="K28" i="9"/>
  <c r="K29" i="9"/>
  <c r="K30" i="9"/>
  <c r="K31" i="9"/>
  <c r="K32" i="9"/>
  <c r="K33" i="9"/>
  <c r="K34" i="9"/>
  <c r="K35" i="9"/>
  <c r="M4" i="4"/>
  <c r="N35" i="4" s="1"/>
  <c r="N6" i="4"/>
  <c r="N4" i="4"/>
  <c r="N5" i="4"/>
  <c r="N7" i="4"/>
  <c r="N8" i="4"/>
  <c r="N21" i="4"/>
  <c r="N22" i="4"/>
  <c r="N23" i="4"/>
  <c r="N24" i="4"/>
  <c r="N25" i="4"/>
  <c r="N26" i="4"/>
  <c r="N27" i="4"/>
  <c r="N28" i="4"/>
  <c r="N29" i="4"/>
  <c r="N30" i="4"/>
  <c r="N31" i="4"/>
  <c r="N32" i="4"/>
  <c r="N33" i="4"/>
  <c r="H30" i="30" l="1"/>
  <c r="H33" i="30"/>
  <c r="I30" i="35"/>
  <c r="H29" i="30"/>
  <c r="K36" i="9"/>
  <c r="H27" i="37"/>
  <c r="G29" i="14"/>
  <c r="N34" i="4"/>
  <c r="J36" i="9"/>
  <c r="H32" i="13"/>
  <c r="J39" i="9" l="1"/>
  <c r="J38"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日本医療研究開発機構</author>
  </authors>
  <commentList>
    <comment ref="E3" authorId="0" shapeId="0" xr:uid="{00000000-0006-0000-0500-000001000000}">
      <text>
        <r>
          <rPr>
            <sz val="9"/>
            <color indexed="81"/>
            <rFont val="ＭＳ Ｐゴシック"/>
            <family val="3"/>
            <charset val="128"/>
          </rPr>
          <t xml:space="preserve">消費税が含んでいるものは「課税」を選択、消費税が含んでいないものには「課税対象外」を選択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日本医療研究開発機構</author>
  </authors>
  <commentList>
    <comment ref="E3" authorId="0" shapeId="0" xr:uid="{DED043A9-FFB1-4679-AC2E-05C2799AB7B0}">
      <text>
        <r>
          <rPr>
            <sz val="9"/>
            <color indexed="81"/>
            <rFont val="ＭＳ Ｐゴシック"/>
            <family val="3"/>
            <charset val="128"/>
          </rPr>
          <t xml:space="preserve">消費税が含んでいるものは「課税」を選択、消費税が含んでいないものには「課税対象外」を選択
</t>
        </r>
      </text>
    </comment>
  </commentList>
</comments>
</file>

<file path=xl/sharedStrings.xml><?xml version="1.0" encoding="utf-8"?>
<sst xmlns="http://schemas.openxmlformats.org/spreadsheetml/2006/main" count="652" uniqueCount="181">
  <si>
    <t>金額</t>
    <rPh sb="0" eb="2">
      <t>キンガク</t>
    </rPh>
    <phoneticPr fontId="3"/>
  </si>
  <si>
    <t>合　　　　計</t>
    <rPh sb="0" eb="1">
      <t>ゴウ</t>
    </rPh>
    <rPh sb="5" eb="6">
      <t>ケイ</t>
    </rPh>
    <phoneticPr fontId="3"/>
  </si>
  <si>
    <t>件名</t>
    <rPh sb="0" eb="2">
      <t>ケンメイ</t>
    </rPh>
    <phoneticPr fontId="3"/>
  </si>
  <si>
    <t>氏名</t>
    <rPh sb="0" eb="2">
      <t>シメイ</t>
    </rPh>
    <phoneticPr fontId="3"/>
  </si>
  <si>
    <t>日程</t>
    <rPh sb="0" eb="2">
      <t>ニッテイ</t>
    </rPh>
    <phoneticPr fontId="3"/>
  </si>
  <si>
    <t>合　　　計</t>
    <rPh sb="0" eb="1">
      <t>ゴウ</t>
    </rPh>
    <rPh sb="4" eb="5">
      <t>ケイ</t>
    </rPh>
    <phoneticPr fontId="3"/>
  </si>
  <si>
    <t>品名</t>
    <rPh sb="0" eb="2">
      <t>ヒンメイ</t>
    </rPh>
    <phoneticPr fontId="3"/>
  </si>
  <si>
    <t>（物品費内訳）</t>
    <rPh sb="1" eb="3">
      <t>ブッピン</t>
    </rPh>
    <rPh sb="3" eb="4">
      <t>ヒ</t>
    </rPh>
    <rPh sb="4" eb="6">
      <t>ウチワケ</t>
    </rPh>
    <phoneticPr fontId="3"/>
  </si>
  <si>
    <t>消耗品費</t>
    <rPh sb="0" eb="3">
      <t>ショウモウヒン</t>
    </rPh>
    <rPh sb="3" eb="4">
      <t>ヒ</t>
    </rPh>
    <phoneticPr fontId="3"/>
  </si>
  <si>
    <t>人件費</t>
    <phoneticPr fontId="3"/>
  </si>
  <si>
    <t>＜消耗品費＞</t>
    <rPh sb="1" eb="4">
      <t>ショウモウヒン</t>
    </rPh>
    <rPh sb="4" eb="5">
      <t>ヒ</t>
    </rPh>
    <phoneticPr fontId="3"/>
  </si>
  <si>
    <t>その他</t>
    <rPh sb="2" eb="3">
      <t>タ</t>
    </rPh>
    <phoneticPr fontId="3"/>
  </si>
  <si>
    <t>＜謝金＞</t>
    <rPh sb="1" eb="3">
      <t>シャキン</t>
    </rPh>
    <phoneticPr fontId="3"/>
  </si>
  <si>
    <t>種別
（各機関の雇用の名称）</t>
    <rPh sb="0" eb="2">
      <t>シュベツ</t>
    </rPh>
    <rPh sb="4" eb="5">
      <t>カク</t>
    </rPh>
    <rPh sb="5" eb="7">
      <t>キカン</t>
    </rPh>
    <rPh sb="8" eb="10">
      <t>コヨウ</t>
    </rPh>
    <rPh sb="11" eb="13">
      <t>メイショウ</t>
    </rPh>
    <phoneticPr fontId="3"/>
  </si>
  <si>
    <t>用務・目的</t>
    <rPh sb="0" eb="2">
      <t>ヨウム</t>
    </rPh>
    <rPh sb="3" eb="4">
      <t>メ</t>
    </rPh>
    <rPh sb="4" eb="5">
      <t>マト</t>
    </rPh>
    <phoneticPr fontId="3"/>
  </si>
  <si>
    <t>用務・目的等</t>
    <rPh sb="0" eb="2">
      <t>ヨウム</t>
    </rPh>
    <rPh sb="3" eb="5">
      <t>モクテキ</t>
    </rPh>
    <rPh sb="5" eb="6">
      <t>ナド</t>
    </rPh>
    <phoneticPr fontId="3"/>
  </si>
  <si>
    <t>使途</t>
    <rPh sb="0" eb="2">
      <t>シト</t>
    </rPh>
    <phoneticPr fontId="3"/>
  </si>
  <si>
    <t>購入予定時期
（四半期単位）</t>
    <rPh sb="0" eb="2">
      <t>コウニュウ</t>
    </rPh>
    <rPh sb="2" eb="4">
      <t>ヨテイ</t>
    </rPh>
    <rPh sb="4" eb="6">
      <t>ジキ</t>
    </rPh>
    <rPh sb="8" eb="9">
      <t>シ</t>
    </rPh>
    <rPh sb="9" eb="11">
      <t>ハンキ</t>
    </rPh>
    <rPh sb="11" eb="13">
      <t>タンイ</t>
    </rPh>
    <phoneticPr fontId="3"/>
  </si>
  <si>
    <t>＜外注費＞</t>
    <rPh sb="1" eb="4">
      <t>ガイチュウヒ</t>
    </rPh>
    <phoneticPr fontId="3"/>
  </si>
  <si>
    <t>＜その他＞</t>
    <rPh sb="3" eb="4">
      <t>タ</t>
    </rPh>
    <phoneticPr fontId="3"/>
  </si>
  <si>
    <t>目的等</t>
    <rPh sb="0" eb="2">
      <t>モクテキ</t>
    </rPh>
    <rPh sb="2" eb="3">
      <t>ナド</t>
    </rPh>
    <phoneticPr fontId="3"/>
  </si>
  <si>
    <t>外注費</t>
    <rPh sb="0" eb="3">
      <t>ガイチュウヒ</t>
    </rPh>
    <phoneticPr fontId="3"/>
  </si>
  <si>
    <t>大項目計</t>
    <rPh sb="0" eb="3">
      <t>ダイコウモク</t>
    </rPh>
    <rPh sb="3" eb="4">
      <t>ケイ</t>
    </rPh>
    <phoneticPr fontId="3"/>
  </si>
  <si>
    <t>中項目計</t>
    <rPh sb="0" eb="1">
      <t>チュウ</t>
    </rPh>
    <rPh sb="1" eb="3">
      <t>コウモク</t>
    </rPh>
    <rPh sb="3" eb="4">
      <t>ケイ</t>
    </rPh>
    <phoneticPr fontId="3"/>
  </si>
  <si>
    <t>出張先</t>
    <rPh sb="0" eb="2">
      <t>シュッチョウ</t>
    </rPh>
    <rPh sb="2" eb="3">
      <t>サキ</t>
    </rPh>
    <phoneticPr fontId="3"/>
  </si>
  <si>
    <t>＜旅費＞</t>
    <rPh sb="1" eb="3">
      <t>リョヒ</t>
    </rPh>
    <phoneticPr fontId="3"/>
  </si>
  <si>
    <t>電話番号</t>
    <rPh sb="0" eb="2">
      <t>デンワ</t>
    </rPh>
    <rPh sb="2" eb="4">
      <t>バンゴウ</t>
    </rPh>
    <phoneticPr fontId="3"/>
  </si>
  <si>
    <t>物品費</t>
    <rPh sb="0" eb="1">
      <t>モノ</t>
    </rPh>
    <rPh sb="1" eb="2">
      <t>シナ</t>
    </rPh>
    <rPh sb="2" eb="3">
      <t>ヒ</t>
    </rPh>
    <phoneticPr fontId="3"/>
  </si>
  <si>
    <t>人件費・謝金</t>
    <rPh sb="0" eb="1">
      <t>ヒト</t>
    </rPh>
    <rPh sb="1" eb="2">
      <t>ケン</t>
    </rPh>
    <rPh sb="2" eb="3">
      <t>ヒ</t>
    </rPh>
    <rPh sb="4" eb="5">
      <t>シャ</t>
    </rPh>
    <rPh sb="5" eb="6">
      <t>カネ</t>
    </rPh>
    <phoneticPr fontId="3"/>
  </si>
  <si>
    <t>旅費</t>
    <rPh sb="0" eb="1">
      <t>タビ</t>
    </rPh>
    <rPh sb="1" eb="2">
      <t>ヒ</t>
    </rPh>
    <phoneticPr fontId="3"/>
  </si>
  <si>
    <t>大項目</t>
    <rPh sb="0" eb="1">
      <t>ダイ</t>
    </rPh>
    <rPh sb="1" eb="2">
      <t>コウ</t>
    </rPh>
    <rPh sb="2" eb="3">
      <t>メ</t>
    </rPh>
    <phoneticPr fontId="3"/>
  </si>
  <si>
    <t>中項目</t>
    <rPh sb="0" eb="1">
      <t>ナカ</t>
    </rPh>
    <rPh sb="1" eb="2">
      <t>コウ</t>
    </rPh>
    <rPh sb="2" eb="3">
      <t>メ</t>
    </rPh>
    <phoneticPr fontId="3"/>
  </si>
  <si>
    <t>氏名</t>
    <rPh sb="0" eb="1">
      <t>シ</t>
    </rPh>
    <rPh sb="1" eb="2">
      <t>メイ</t>
    </rPh>
    <phoneticPr fontId="3"/>
  </si>
  <si>
    <t>出張者</t>
    <rPh sb="0" eb="3">
      <t>シュッチョウシャ</t>
    </rPh>
    <phoneticPr fontId="3"/>
  </si>
  <si>
    <t>直接経費小計</t>
    <rPh sb="0" eb="2">
      <t>チョクセツ</t>
    </rPh>
    <rPh sb="2" eb="4">
      <t>ケイヒ</t>
    </rPh>
    <rPh sb="4" eb="6">
      <t>ショウケイ</t>
    </rPh>
    <phoneticPr fontId="3"/>
  </si>
  <si>
    <t>水色セルを記入してください。白色セルは自動計算されます。</t>
    <rPh sb="0" eb="2">
      <t>ミズイロ</t>
    </rPh>
    <rPh sb="5" eb="7">
      <t>キニュウ</t>
    </rPh>
    <rPh sb="14" eb="15">
      <t>シロ</t>
    </rPh>
    <rPh sb="15" eb="16">
      <t>イロ</t>
    </rPh>
    <rPh sb="19" eb="21">
      <t>ジドウ</t>
    </rPh>
    <rPh sb="21" eb="23">
      <t>ケイサン</t>
    </rPh>
    <phoneticPr fontId="3"/>
  </si>
  <si>
    <t>単位：円</t>
    <rPh sb="0" eb="2">
      <t>タンイ</t>
    </rPh>
    <rPh sb="3" eb="4">
      <t>エン</t>
    </rPh>
    <phoneticPr fontId="3"/>
  </si>
  <si>
    <t>●●分析装置</t>
    <rPh sb="2" eb="4">
      <t>ブンセキ</t>
    </rPh>
    <rPh sb="4" eb="6">
      <t>ソウチ</t>
    </rPh>
    <phoneticPr fontId="3"/>
  </si>
  <si>
    <t>●●分析のため</t>
    <rPh sb="2" eb="4">
      <t>ブンセキ</t>
    </rPh>
    <phoneticPr fontId="3"/>
  </si>
  <si>
    <t>※提出の際は記載例を削除の上、黒字で記入してください。</t>
    <rPh sb="1" eb="3">
      <t>テイシュツ</t>
    </rPh>
    <rPh sb="4" eb="5">
      <t>サイ</t>
    </rPh>
    <rPh sb="6" eb="9">
      <t>キサイレイ</t>
    </rPh>
    <rPh sb="10" eb="12">
      <t>サクジョ</t>
    </rPh>
    <rPh sb="13" eb="14">
      <t>ウエ</t>
    </rPh>
    <rPh sb="15" eb="17">
      <t>クロジ</t>
    </rPh>
    <rPh sb="18" eb="20">
      <t>キニュウ</t>
    </rPh>
    <phoneticPr fontId="3"/>
  </si>
  <si>
    <t>試薬（●●●●●、▲▲製）</t>
    <rPh sb="0" eb="2">
      <t>シヤク</t>
    </rPh>
    <rPh sb="11" eb="12">
      <t>セイ</t>
    </rPh>
    <phoneticPr fontId="3"/>
  </si>
  <si>
    <t>四半期報告会のため</t>
    <rPh sb="0" eb="3">
      <t>シハンキ</t>
    </rPh>
    <rPh sb="3" eb="6">
      <t>ホウコクカイ</t>
    </rPh>
    <phoneticPr fontId="3"/>
  </si>
  <si>
    <t>＜人件費＞</t>
    <rPh sb="1" eb="2">
      <t>ヒト</t>
    </rPh>
    <rPh sb="2" eb="3">
      <t>ケン</t>
    </rPh>
    <rPh sb="3" eb="4">
      <t>ヒ</t>
    </rPh>
    <phoneticPr fontId="3"/>
  </si>
  <si>
    <t>特任研究員</t>
    <rPh sb="0" eb="2">
      <t>トクニン</t>
    </rPh>
    <rPh sb="2" eb="5">
      <t>ケンキュウイン</t>
    </rPh>
    <phoneticPr fontId="3"/>
  </si>
  <si>
    <t>限定された期間で検証データ取得のため。</t>
    <rPh sb="0" eb="2">
      <t>ゲンテイ</t>
    </rPh>
    <rPh sb="5" eb="7">
      <t>キカン</t>
    </rPh>
    <rPh sb="8" eb="10">
      <t>ケンショウ</t>
    </rPh>
    <rPh sb="13" eb="15">
      <t>シュトク</t>
    </rPh>
    <phoneticPr fontId="3"/>
  </si>
  <si>
    <t>その他（消費税相当額）</t>
    <rPh sb="2" eb="3">
      <t>タ</t>
    </rPh>
    <rPh sb="4" eb="7">
      <t>ショウヒゼイ</t>
    </rPh>
    <rPh sb="7" eb="10">
      <t>ソウトウガク</t>
    </rPh>
    <phoneticPr fontId="3"/>
  </si>
  <si>
    <t>課題管理番号：</t>
    <rPh sb="0" eb="2">
      <t>カダイ</t>
    </rPh>
    <rPh sb="2" eb="4">
      <t>カンリ</t>
    </rPh>
    <rPh sb="4" eb="6">
      <t>バンゴウ</t>
    </rPh>
    <phoneticPr fontId="3"/>
  </si>
  <si>
    <t>大学等／企業等の区分：</t>
    <rPh sb="0" eb="3">
      <t>ダイガクトウ</t>
    </rPh>
    <rPh sb="4" eb="6">
      <t>キギョウ</t>
    </rPh>
    <rPh sb="6" eb="7">
      <t>トウ</t>
    </rPh>
    <rPh sb="8" eb="10">
      <t>クブン</t>
    </rPh>
    <phoneticPr fontId="3"/>
  </si>
  <si>
    <t>～</t>
    <phoneticPr fontId="3"/>
  </si>
  <si>
    <t>e-Rad課題ID番号：</t>
    <rPh sb="5" eb="7">
      <t>カダイ</t>
    </rPh>
    <rPh sb="9" eb="11">
      <t>バンゴウ</t>
    </rPh>
    <phoneticPr fontId="3"/>
  </si>
  <si>
    <t>当年度目的（100字程度）：</t>
    <rPh sb="0" eb="3">
      <t>トウネンド</t>
    </rPh>
    <rPh sb="3" eb="5">
      <t>モクテキ</t>
    </rPh>
    <rPh sb="9" eb="10">
      <t>ジ</t>
    </rPh>
    <rPh sb="10" eb="12">
      <t>テイド</t>
    </rPh>
    <phoneticPr fontId="3"/>
  </si>
  <si>
    <t>＜経費内訳＞</t>
    <rPh sb="1" eb="3">
      <t>ケイヒ</t>
    </rPh>
    <rPh sb="3" eb="5">
      <t>ウチワケ</t>
    </rPh>
    <phoneticPr fontId="3"/>
  </si>
  <si>
    <t>（単位：円）</t>
    <phoneticPr fontId="3"/>
  </si>
  <si>
    <t>旅費</t>
    <phoneticPr fontId="3"/>
  </si>
  <si>
    <t>謝金</t>
    <phoneticPr fontId="3"/>
  </si>
  <si>
    <t>直接経費の</t>
    <phoneticPr fontId="3"/>
  </si>
  <si>
    <t>％</t>
    <phoneticPr fontId="3"/>
  </si>
  <si>
    <r>
      <t>契約担当者　　</t>
    </r>
    <r>
      <rPr>
        <sz val="12"/>
        <rFont val="ＭＳ 明朝"/>
        <family val="1"/>
        <charset val="128"/>
      </rPr>
      <t>お問い合わせする際のご担当者様を記入してください。</t>
    </r>
    <rPh sb="0" eb="2">
      <t>ケイヤク</t>
    </rPh>
    <rPh sb="2" eb="5">
      <t>タントウシャ</t>
    </rPh>
    <rPh sb="8" eb="9">
      <t>ト</t>
    </rPh>
    <rPh sb="10" eb="11">
      <t>ア</t>
    </rPh>
    <rPh sb="15" eb="16">
      <t>サイ</t>
    </rPh>
    <rPh sb="18" eb="21">
      <t>タントウシャ</t>
    </rPh>
    <rPh sb="21" eb="22">
      <t>サマ</t>
    </rPh>
    <rPh sb="23" eb="25">
      <t>キニュウ</t>
    </rPh>
    <phoneticPr fontId="3"/>
  </si>
  <si>
    <t>所属・役職</t>
    <rPh sb="0" eb="2">
      <t>ショゾク</t>
    </rPh>
    <rPh sb="3" eb="5">
      <t>ヤクショク</t>
    </rPh>
    <phoneticPr fontId="3"/>
  </si>
  <si>
    <t>郵便番号</t>
    <rPh sb="0" eb="2">
      <t>ユウビン</t>
    </rPh>
    <rPh sb="2" eb="4">
      <t>バンゴウ</t>
    </rPh>
    <phoneticPr fontId="3"/>
  </si>
  <si>
    <t>住所</t>
    <rPh sb="0" eb="2">
      <t>ジュウショ</t>
    </rPh>
    <phoneticPr fontId="3"/>
  </si>
  <si>
    <t>FAX番号</t>
    <rPh sb="3" eb="5">
      <t>バンゴウ</t>
    </rPh>
    <phoneticPr fontId="3"/>
  </si>
  <si>
    <t>E-mailアドレス</t>
    <phoneticPr fontId="3"/>
  </si>
  <si>
    <r>
      <t>経理担当者　　</t>
    </r>
    <r>
      <rPr>
        <sz val="12"/>
        <rFont val="ＭＳ 明朝"/>
        <family val="1"/>
        <charset val="128"/>
      </rPr>
      <t>お問い合わせする際のご担当者様を記入してください。</t>
    </r>
    <rPh sb="0" eb="2">
      <t>ケイリ</t>
    </rPh>
    <rPh sb="2" eb="5">
      <t>タントウシャ</t>
    </rPh>
    <rPh sb="8" eb="9">
      <t>ト</t>
    </rPh>
    <rPh sb="10" eb="11">
      <t>ア</t>
    </rPh>
    <rPh sb="15" eb="16">
      <t>サイ</t>
    </rPh>
    <rPh sb="18" eb="21">
      <t>タントウシャ</t>
    </rPh>
    <rPh sb="21" eb="22">
      <t>サマ</t>
    </rPh>
    <rPh sb="23" eb="25">
      <t>キニュウ</t>
    </rPh>
    <phoneticPr fontId="3"/>
  </si>
  <si>
    <r>
      <t>知財担当者　　</t>
    </r>
    <r>
      <rPr>
        <sz val="12"/>
        <rFont val="ＭＳ 明朝"/>
        <family val="1"/>
        <charset val="128"/>
      </rPr>
      <t>お問い合わせする際のご担当者様を記入してください。</t>
    </r>
    <rPh sb="0" eb="2">
      <t>チザイ</t>
    </rPh>
    <rPh sb="2" eb="5">
      <t>タントウシャ</t>
    </rPh>
    <rPh sb="8" eb="9">
      <t>ト</t>
    </rPh>
    <rPh sb="10" eb="11">
      <t>ア</t>
    </rPh>
    <rPh sb="15" eb="16">
      <t>サイ</t>
    </rPh>
    <rPh sb="18" eb="21">
      <t>タントウシャ</t>
    </rPh>
    <rPh sb="21" eb="22">
      <t>サマ</t>
    </rPh>
    <rPh sb="23" eb="25">
      <t>キニュウ</t>
    </rPh>
    <phoneticPr fontId="3"/>
  </si>
  <si>
    <t>消費税の事業者確認</t>
    <rPh sb="0" eb="3">
      <t>ショウヒゼイ</t>
    </rPh>
    <rPh sb="4" eb="7">
      <t>ジギョウシャ</t>
    </rPh>
    <rPh sb="7" eb="9">
      <t>カクニン</t>
    </rPh>
    <phoneticPr fontId="3"/>
  </si>
  <si>
    <t>必ず選択してください</t>
  </si>
  <si>
    <t>積算根拠</t>
    <rPh sb="0" eb="2">
      <t>セキサン</t>
    </rPh>
    <rPh sb="2" eb="4">
      <t>コンキョ</t>
    </rPh>
    <phoneticPr fontId="3"/>
  </si>
  <si>
    <t>消費税区分</t>
    <rPh sb="0" eb="2">
      <t>ショウヒ</t>
    </rPh>
    <rPh sb="2" eb="3">
      <t>ゼイ</t>
    </rPh>
    <rPh sb="3" eb="5">
      <t>クブン</t>
    </rPh>
    <phoneticPr fontId="3"/>
  </si>
  <si>
    <t>消費税相当額の有無</t>
    <rPh sb="0" eb="3">
      <t>ショウヒゼイ</t>
    </rPh>
    <rPh sb="3" eb="6">
      <t>ソウトウガク</t>
    </rPh>
    <rPh sb="7" eb="9">
      <t>ウム</t>
    </rPh>
    <phoneticPr fontId="3"/>
  </si>
  <si>
    <t>単価</t>
    <rPh sb="0" eb="2">
      <t>タンカ</t>
    </rPh>
    <phoneticPr fontId="3"/>
  </si>
  <si>
    <t>数量</t>
    <rPh sb="0" eb="2">
      <t>スウリョウ</t>
    </rPh>
    <phoneticPr fontId="3"/>
  </si>
  <si>
    <t>件</t>
  </si>
  <si>
    <t>税込（課税）</t>
  </si>
  <si>
    <t>○○○（具体的な機器名)</t>
    <rPh sb="4" eb="7">
      <t>グタイテキ</t>
    </rPh>
    <rPh sb="8" eb="11">
      <t>キキメイ</t>
    </rPh>
    <phoneticPr fontId="3"/>
  </si>
  <si>
    <t>××の○○に使用する（海外業者）</t>
    <rPh sb="6" eb="8">
      <t>シヨウ</t>
    </rPh>
    <rPh sb="11" eb="13">
      <t>カイガイ</t>
    </rPh>
    <rPh sb="13" eb="15">
      <t>ギョウシャ</t>
    </rPh>
    <phoneticPr fontId="3"/>
  </si>
  <si>
    <t>台</t>
  </si>
  <si>
    <t>課税対象外</t>
  </si>
  <si>
    <t>消費税相当額計上対象額→</t>
    <rPh sb="0" eb="3">
      <t>ショウヒゼイ</t>
    </rPh>
    <rPh sb="3" eb="6">
      <t>ソウトウガク</t>
    </rPh>
    <rPh sb="6" eb="8">
      <t>ケイジョウ</t>
    </rPh>
    <rPh sb="8" eb="11">
      <t>タイショウガク</t>
    </rPh>
    <phoneticPr fontId="3"/>
  </si>
  <si>
    <t>（物品費内訳）</t>
    <phoneticPr fontId="3"/>
  </si>
  <si>
    <t>単位</t>
    <rPh sb="0" eb="2">
      <t>タンイ</t>
    </rPh>
    <phoneticPr fontId="3"/>
  </si>
  <si>
    <t>点</t>
    <rPh sb="0" eb="1">
      <t>テン</t>
    </rPh>
    <phoneticPr fontId="3"/>
  </si>
  <si>
    <t>式</t>
    <rPh sb="0" eb="1">
      <t>シキ</t>
    </rPh>
    <phoneticPr fontId="3"/>
  </si>
  <si>
    <t>●●検査に必要な消耗品</t>
    <rPh sb="2" eb="4">
      <t>ケンサ</t>
    </rPh>
    <rPh sb="5" eb="7">
      <t>ヒツヨウ</t>
    </rPh>
    <rPh sb="8" eb="11">
      <t>ショウモウヒン</t>
    </rPh>
    <phoneticPr fontId="3"/>
  </si>
  <si>
    <t>種別</t>
    <rPh sb="0" eb="2">
      <t>シュベツ</t>
    </rPh>
    <phoneticPr fontId="3"/>
  </si>
  <si>
    <t>回数</t>
    <rPh sb="0" eb="2">
      <t>カイスウ</t>
    </rPh>
    <phoneticPr fontId="3"/>
  </si>
  <si>
    <t>人数</t>
    <rPh sb="0" eb="2">
      <t>ニンズウ</t>
    </rPh>
    <phoneticPr fontId="3"/>
  </si>
  <si>
    <t>国内</t>
  </si>
  <si>
    <t>ABC大学</t>
    <rPh sb="3" eb="5">
      <t>ダイガク</t>
    </rPh>
    <phoneticPr fontId="3"/>
  </si>
  <si>
    <t>泊</t>
    <rPh sb="0" eb="1">
      <t>ハク</t>
    </rPh>
    <phoneticPr fontId="3"/>
  </si>
  <si>
    <t>日</t>
    <rPh sb="0" eb="1">
      <t>ヒ</t>
    </rPh>
    <phoneticPr fontId="3"/>
  </si>
  <si>
    <t>東京都内　会議室</t>
    <rPh sb="0" eb="2">
      <t>トウキョウ</t>
    </rPh>
    <rPh sb="2" eb="4">
      <t>トナイ</t>
    </rPh>
    <rPh sb="5" eb="8">
      <t>カイギシツ</t>
    </rPh>
    <phoneticPr fontId="3"/>
  </si>
  <si>
    <t>○○班　班会議出席</t>
    <rPh sb="2" eb="3">
      <t>ハン</t>
    </rPh>
    <rPh sb="4" eb="5">
      <t>ハン</t>
    </rPh>
    <rPh sb="5" eb="7">
      <t>カイギ</t>
    </rPh>
    <rPh sb="7" eb="9">
      <t>シュッセキ</t>
    </rPh>
    <phoneticPr fontId="3"/>
  </si>
  <si>
    <t>海外</t>
  </si>
  <si>
    <t>シカゴ・DF大学(海外使用分）</t>
    <rPh sb="6" eb="8">
      <t>ダイガク</t>
    </rPh>
    <rPh sb="9" eb="11">
      <t>カイガイ</t>
    </rPh>
    <rPh sb="11" eb="14">
      <t>シヨウブン</t>
    </rPh>
    <phoneticPr fontId="3"/>
  </si>
  <si>
    <t>ZZZZ学会　発表のため</t>
    <rPh sb="4" eb="6">
      <t>ガッカイ</t>
    </rPh>
    <rPh sb="7" eb="9">
      <t>ハッピョウ</t>
    </rPh>
    <phoneticPr fontId="3"/>
  </si>
  <si>
    <t>シカゴ・DF大学(国内使用分）</t>
    <rPh sb="6" eb="8">
      <t>ダイガク</t>
    </rPh>
    <rPh sb="9" eb="11">
      <t>コクナイ</t>
    </rPh>
    <rPh sb="11" eb="14">
      <t>シヨウブン</t>
    </rPh>
    <phoneticPr fontId="3"/>
  </si>
  <si>
    <t>（人件費内訳）</t>
    <rPh sb="1" eb="4">
      <t>ジンケンヒ</t>
    </rPh>
    <rPh sb="4" eb="6">
      <t>ウチワケ</t>
    </rPh>
    <phoneticPr fontId="3"/>
  </si>
  <si>
    <t>雇用区分</t>
    <rPh sb="0" eb="2">
      <t>コヨウ</t>
    </rPh>
    <rPh sb="2" eb="4">
      <t>クブン</t>
    </rPh>
    <phoneticPr fontId="3"/>
  </si>
  <si>
    <t>うち定期代</t>
    <rPh sb="2" eb="5">
      <t>テイキダイ</t>
    </rPh>
    <phoneticPr fontId="3"/>
  </si>
  <si>
    <t>月給</t>
    <rPh sb="0" eb="2">
      <t>ゲッキュウ</t>
    </rPh>
    <phoneticPr fontId="3"/>
  </si>
  <si>
    <t>支払月数</t>
    <rPh sb="0" eb="2">
      <t>シハライ</t>
    </rPh>
    <rPh sb="2" eb="4">
      <t>ツキスウ</t>
    </rPh>
    <phoneticPr fontId="3"/>
  </si>
  <si>
    <t>年間定期代</t>
    <rPh sb="0" eb="2">
      <t>ネンカン</t>
    </rPh>
    <rPh sb="2" eb="5">
      <t>テイキダイ</t>
    </rPh>
    <phoneticPr fontId="3"/>
  </si>
  <si>
    <t>賞与</t>
    <rPh sb="0" eb="2">
      <t>ショウヨ</t>
    </rPh>
    <phoneticPr fontId="3"/>
  </si>
  <si>
    <t>エフォート率</t>
    <rPh sb="5" eb="6">
      <t>リツ</t>
    </rPh>
    <phoneticPr fontId="3"/>
  </si>
  <si>
    <t>直雇用</t>
  </si>
  <si>
    <t>研究補佐員</t>
    <rPh sb="0" eb="2">
      <t>ケンキュウ</t>
    </rPh>
    <rPh sb="2" eb="5">
      <t>ホサイン</t>
    </rPh>
    <phoneticPr fontId="3"/>
  </si>
  <si>
    <t>A</t>
    <phoneticPr fontId="3"/>
  </si>
  <si>
    <t>派遣</t>
  </si>
  <si>
    <t>B</t>
    <phoneticPr fontId="3"/>
  </si>
  <si>
    <t>消費税相当額計上対象額（定期代込）→</t>
    <rPh sb="0" eb="3">
      <t>ショウヒゼイ</t>
    </rPh>
    <rPh sb="3" eb="6">
      <t>ソウトウガク</t>
    </rPh>
    <rPh sb="6" eb="8">
      <t>ケイジョウ</t>
    </rPh>
    <rPh sb="8" eb="11">
      <t>タイショウガク</t>
    </rPh>
    <rPh sb="12" eb="15">
      <t>テイキダイ</t>
    </rPh>
    <rPh sb="15" eb="16">
      <t>コ</t>
    </rPh>
    <phoneticPr fontId="3"/>
  </si>
  <si>
    <t>上記のうち年間定期代→</t>
    <rPh sb="0" eb="2">
      <t>ジョウキ</t>
    </rPh>
    <rPh sb="5" eb="7">
      <t>ネンカン</t>
    </rPh>
    <rPh sb="7" eb="10">
      <t>テイキダイ</t>
    </rPh>
    <phoneticPr fontId="3"/>
  </si>
  <si>
    <t>定期代差し引き後の消費税相当額計上対象額→</t>
    <rPh sb="0" eb="3">
      <t>テイキダイ</t>
    </rPh>
    <rPh sb="3" eb="4">
      <t>サ</t>
    </rPh>
    <rPh sb="5" eb="6">
      <t>ヒ</t>
    </rPh>
    <rPh sb="7" eb="8">
      <t>ゴ</t>
    </rPh>
    <rPh sb="9" eb="12">
      <t>ショウヒゼイ</t>
    </rPh>
    <rPh sb="12" eb="15">
      <t>ソウトウガク</t>
    </rPh>
    <rPh sb="15" eb="17">
      <t>ケイジョウ</t>
    </rPh>
    <rPh sb="17" eb="20">
      <t>タイショウガク</t>
    </rPh>
    <phoneticPr fontId="3"/>
  </si>
  <si>
    <t>積算根拠</t>
    <rPh sb="2" eb="4">
      <t>コンキョ</t>
    </rPh>
    <phoneticPr fontId="3"/>
  </si>
  <si>
    <t>消費税区分</t>
    <rPh sb="0" eb="3">
      <t>ショウヒゼイ</t>
    </rPh>
    <rPh sb="3" eb="5">
      <t>クブン</t>
    </rPh>
    <phoneticPr fontId="3"/>
  </si>
  <si>
    <t>●●●●</t>
    <phoneticPr fontId="3"/>
  </si>
  <si>
    <t>●●に関する謝金</t>
    <rPh sb="3" eb="4">
      <t>カン</t>
    </rPh>
    <rPh sb="6" eb="8">
      <t>シャキン</t>
    </rPh>
    <phoneticPr fontId="3"/>
  </si>
  <si>
    <t>○○○○についての専門家による指導（講師代）</t>
    <rPh sb="9" eb="12">
      <t>センモンカ</t>
    </rPh>
    <rPh sb="15" eb="17">
      <t>シドウ</t>
    </rPh>
    <rPh sb="18" eb="20">
      <t>コウシ</t>
    </rPh>
    <rPh sb="20" eb="21">
      <t>ダイ</t>
    </rPh>
    <phoneticPr fontId="3"/>
  </si>
  <si>
    <t>（その他内訳）</t>
    <rPh sb="3" eb="4">
      <t>タ</t>
    </rPh>
    <rPh sb="4" eb="6">
      <t>ウチワケ</t>
    </rPh>
    <phoneticPr fontId="3"/>
  </si>
  <si>
    <t>外注検査費</t>
    <rPh sb="0" eb="2">
      <t>ガイチュウ</t>
    </rPh>
    <rPh sb="2" eb="4">
      <t>ケンサ</t>
    </rPh>
    <rPh sb="4" eb="5">
      <t>ヒ</t>
    </rPh>
    <phoneticPr fontId="3"/>
  </si>
  <si>
    <t>○○の○○用サンプル検査の外注</t>
    <rPh sb="5" eb="6">
      <t>ヨウ</t>
    </rPh>
    <rPh sb="10" eb="12">
      <t>ケンサ</t>
    </rPh>
    <rPh sb="13" eb="15">
      <t>ガイチュウ</t>
    </rPh>
    <phoneticPr fontId="2"/>
  </si>
  <si>
    <t>式</t>
  </si>
  <si>
    <t>ヶ月</t>
  </si>
  <si>
    <t>学会参加費（海外）</t>
    <rPh sb="0" eb="2">
      <t>ガッカイ</t>
    </rPh>
    <rPh sb="2" eb="5">
      <t>サンカヒ</t>
    </rPh>
    <rPh sb="6" eb="8">
      <t>カイガイ</t>
    </rPh>
    <phoneticPr fontId="3"/>
  </si>
  <si>
    <t>○○学会での発表のため</t>
    <rPh sb="2" eb="4">
      <t>ガッカイ</t>
    </rPh>
    <rPh sb="6" eb="8">
      <t>ハッピョウ</t>
    </rPh>
    <phoneticPr fontId="3"/>
  </si>
  <si>
    <t>論文投稿料（海外）</t>
    <rPh sb="0" eb="2">
      <t>ロンブン</t>
    </rPh>
    <rPh sb="2" eb="4">
      <t>トウコウ</t>
    </rPh>
    <rPh sb="4" eb="5">
      <t>リョウ</t>
    </rPh>
    <rPh sb="6" eb="8">
      <t>カイガイ</t>
    </rPh>
    <phoneticPr fontId="3"/>
  </si>
  <si>
    <t>○○についての投稿</t>
    <rPh sb="7" eb="9">
      <t>トウコウ</t>
    </rPh>
    <phoneticPr fontId="3"/>
  </si>
  <si>
    <t>学会参加費（会員）</t>
    <rPh sb="0" eb="2">
      <t>ガッカイ</t>
    </rPh>
    <rPh sb="2" eb="5">
      <t>サンカヒ</t>
    </rPh>
    <rPh sb="6" eb="8">
      <t>カイイン</t>
    </rPh>
    <phoneticPr fontId="3"/>
  </si>
  <si>
    <t>学会参加費（非会員）</t>
    <rPh sb="0" eb="2">
      <t>ガッカイ</t>
    </rPh>
    <rPh sb="2" eb="5">
      <t>サンカヒ</t>
    </rPh>
    <rPh sb="6" eb="9">
      <t>ヒカイイン</t>
    </rPh>
    <phoneticPr fontId="3"/>
  </si>
  <si>
    <t>契約者（乙）住　所：</t>
    <rPh sb="0" eb="3">
      <t>ケイヤクシャ</t>
    </rPh>
    <rPh sb="4" eb="5">
      <t>オツ</t>
    </rPh>
    <rPh sb="6" eb="7">
      <t>ジュウ</t>
    </rPh>
    <rPh sb="8" eb="9">
      <t>ショ</t>
    </rPh>
    <phoneticPr fontId="3"/>
  </si>
  <si>
    <t>契約者（乙）氏　名：</t>
    <rPh sb="0" eb="3">
      <t>ケイヤクシャ</t>
    </rPh>
    <rPh sb="4" eb="5">
      <t>オツ</t>
    </rPh>
    <rPh sb="6" eb="7">
      <t>シ</t>
    </rPh>
    <rPh sb="8" eb="9">
      <t>メイ</t>
    </rPh>
    <phoneticPr fontId="3"/>
  </si>
  <si>
    <t>研究開発担当者所属・役職：</t>
    <rPh sb="0" eb="2">
      <t>ケンキュウ</t>
    </rPh>
    <rPh sb="2" eb="4">
      <t>カイハツ</t>
    </rPh>
    <rPh sb="4" eb="7">
      <t>タントウシャ</t>
    </rPh>
    <rPh sb="7" eb="9">
      <t>ショゾク</t>
    </rPh>
    <rPh sb="10" eb="11">
      <t>エキ</t>
    </rPh>
    <rPh sb="11" eb="12">
      <t>ショク</t>
    </rPh>
    <phoneticPr fontId="3"/>
  </si>
  <si>
    <t>研究開発担当者名：</t>
    <rPh sb="0" eb="2">
      <t>ケンキュウ</t>
    </rPh>
    <rPh sb="2" eb="4">
      <t>カイハツ</t>
    </rPh>
    <rPh sb="4" eb="7">
      <t>タントウシャ</t>
    </rPh>
    <rPh sb="7" eb="8">
      <t>メイ</t>
    </rPh>
    <phoneticPr fontId="3"/>
  </si>
  <si>
    <t>研究開発担当者E-mailアドレス：</t>
    <rPh sb="0" eb="2">
      <t>ケンキュウ</t>
    </rPh>
    <rPh sb="2" eb="4">
      <t>カイハツ</t>
    </rPh>
    <rPh sb="4" eb="7">
      <t>タントウシャ</t>
    </rPh>
    <phoneticPr fontId="3"/>
  </si>
  <si>
    <t>＜経費等内訳書＞</t>
    <rPh sb="1" eb="3">
      <t>ケイヒ</t>
    </rPh>
    <rPh sb="3" eb="4">
      <t>ナド</t>
    </rPh>
    <rPh sb="4" eb="7">
      <t>ウチワケショ</t>
    </rPh>
    <phoneticPr fontId="3"/>
  </si>
  <si>
    <t>＜設備・備品費＞</t>
    <rPh sb="1" eb="3">
      <t>セツビ</t>
    </rPh>
    <rPh sb="4" eb="7">
      <t>ビヒンヒ</t>
    </rPh>
    <phoneticPr fontId="3"/>
  </si>
  <si>
    <t>設備・備品費</t>
    <rPh sb="0" eb="2">
      <t>セツビ</t>
    </rPh>
    <rPh sb="3" eb="6">
      <t>ビヒンヒ</t>
    </rPh>
    <phoneticPr fontId="3"/>
  </si>
  <si>
    <t>事務連絡担当者E-mailアドレス：</t>
    <rPh sb="0" eb="2">
      <t>ジム</t>
    </rPh>
    <rPh sb="2" eb="4">
      <t>レンラク</t>
    </rPh>
    <rPh sb="4" eb="7">
      <t>タントウシャ</t>
    </rPh>
    <phoneticPr fontId="6"/>
  </si>
  <si>
    <t>計測機器レンタル料</t>
    <rPh sb="0" eb="2">
      <t>ケイソク</t>
    </rPh>
    <rPh sb="2" eb="4">
      <t>キキ</t>
    </rPh>
    <rPh sb="8" eb="9">
      <t>リョウ</t>
    </rPh>
    <phoneticPr fontId="3"/>
  </si>
  <si>
    <t>◯◯制作費用</t>
    <rPh sb="2" eb="4">
      <t>セイサク</t>
    </rPh>
    <phoneticPr fontId="3"/>
  </si>
  <si>
    <t>◯◯を制作するため</t>
    <rPh sb="3" eb="5">
      <t>セイサク</t>
    </rPh>
    <phoneticPr fontId="3"/>
  </si>
  <si>
    <t>◯◯　◯◯</t>
    <phoneticPr fontId="3"/>
  </si>
  <si>
    <t>△△　△△</t>
    <phoneticPr fontId="3"/>
  </si>
  <si>
    <t>□□　□</t>
    <phoneticPr fontId="3"/>
  </si>
  <si>
    <t>計測実験用器具(○○、△△、他）</t>
    <rPh sb="0" eb="2">
      <t>ケイソク</t>
    </rPh>
    <rPh sb="2" eb="5">
      <t>ジッケンヨウ</t>
    </rPh>
    <rPh sb="5" eb="7">
      <t>キグ</t>
    </rPh>
    <rPh sb="14" eb="15">
      <t>ホカ</t>
    </rPh>
    <phoneticPr fontId="2"/>
  </si>
  <si>
    <t>○〇実験用</t>
    <rPh sb="2" eb="4">
      <t>ジッケン</t>
    </rPh>
    <rPh sb="4" eb="5">
      <t>ヨウ</t>
    </rPh>
    <phoneticPr fontId="2"/>
  </si>
  <si>
    <t>検査用消耗品</t>
    <rPh sb="0" eb="2">
      <t>ケンサ</t>
    </rPh>
    <rPh sb="2" eb="3">
      <t>ヨウ</t>
    </rPh>
    <rPh sb="3" eb="6">
      <t>ショウモウヒン</t>
    </rPh>
    <phoneticPr fontId="3"/>
  </si>
  <si>
    <t>土研記入</t>
    <rPh sb="2" eb="4">
      <t>キニュウ</t>
    </rPh>
    <phoneticPr fontId="3"/>
  </si>
  <si>
    <t>土研　太郎</t>
    <rPh sb="0" eb="2">
      <t>ド</t>
    </rPh>
    <rPh sb="3" eb="5">
      <t>タロウ</t>
    </rPh>
    <phoneticPr fontId="3"/>
  </si>
  <si>
    <t>土研　太郎</t>
    <rPh sb="0" eb="2">
      <t>ドケ</t>
    </rPh>
    <rPh sb="3" eb="5">
      <t>タロウ</t>
    </rPh>
    <phoneticPr fontId="3"/>
  </si>
  <si>
    <t>間接経費</t>
    <rPh sb="0" eb="2">
      <t>カンセツ</t>
    </rPh>
    <rPh sb="2" eb="4">
      <t>ケイヒ</t>
    </rPh>
    <phoneticPr fontId="3"/>
  </si>
  <si>
    <t>研究題目：</t>
    <rPh sb="0" eb="1">
      <t>ケン</t>
    </rPh>
    <rPh sb="1" eb="2">
      <t>キワム</t>
    </rPh>
    <rPh sb="2" eb="4">
      <t>ダイモク</t>
    </rPh>
    <phoneticPr fontId="3"/>
  </si>
  <si>
    <t>支払方法：概算払い・精算払い</t>
    <rPh sb="0" eb="2">
      <t>シハライ</t>
    </rPh>
    <rPh sb="2" eb="4">
      <t>ホウホウ</t>
    </rPh>
    <rPh sb="5" eb="7">
      <t>ガイサン</t>
    </rPh>
    <rPh sb="7" eb="8">
      <t>バラ</t>
    </rPh>
    <rPh sb="10" eb="13">
      <t>セイサンバラ</t>
    </rPh>
    <phoneticPr fontId="3"/>
  </si>
  <si>
    <r>
      <t>研究開発責任者名（所属、氏名）</t>
    </r>
    <r>
      <rPr>
        <strike/>
        <sz val="11"/>
        <rFont val="ＭＳ 明朝"/>
        <family val="1"/>
        <charset val="128"/>
      </rPr>
      <t/>
    </r>
    <rPh sb="0" eb="7">
      <t>ケンキュウカイハツセキニンシャ</t>
    </rPh>
    <rPh sb="7" eb="8">
      <t>メイ</t>
    </rPh>
    <rPh sb="9" eb="11">
      <t>ショゾク</t>
    </rPh>
    <rPh sb="12" eb="14">
      <t>シメイ</t>
    </rPh>
    <phoneticPr fontId="3"/>
  </si>
  <si>
    <t>研究開発テーマ：</t>
    <rPh sb="0" eb="4">
      <t>ケンキュウカイハツ</t>
    </rPh>
    <phoneticPr fontId="3"/>
  </si>
  <si>
    <t>サブ課題：</t>
    <rPh sb="2" eb="4">
      <t>カダイ</t>
    </rPh>
    <phoneticPr fontId="3"/>
  </si>
  <si>
    <t>提出日（改定日）：</t>
    <phoneticPr fontId="3"/>
  </si>
  <si>
    <t>契約者（乙）役職名：</t>
    <phoneticPr fontId="3"/>
  </si>
  <si>
    <t>事務連絡担当者氏名：</t>
    <rPh sb="0" eb="2">
      <t>ジム</t>
    </rPh>
    <rPh sb="2" eb="4">
      <t>レンラク</t>
    </rPh>
    <rPh sb="4" eb="7">
      <t>タントウシャ</t>
    </rPh>
    <rPh sb="6" eb="8">
      <t>シメイ</t>
    </rPh>
    <phoneticPr fontId="6"/>
  </si>
  <si>
    <t>要</t>
    <phoneticPr fontId="3"/>
  </si>
  <si>
    <t>不要</t>
    <phoneticPr fontId="3"/>
  </si>
  <si>
    <t>税込（課税）</t>
    <phoneticPr fontId="3"/>
  </si>
  <si>
    <t>課税対象外</t>
    <phoneticPr fontId="3"/>
  </si>
  <si>
    <t>令和○年度（令和〇年〇月〇日～令和〇年〇月〇日）</t>
    <rPh sb="0" eb="2">
      <t>レイワ</t>
    </rPh>
    <rPh sb="3" eb="5">
      <t>ネンド</t>
    </rPh>
    <phoneticPr fontId="3"/>
  </si>
  <si>
    <r>
      <t>※</t>
    </r>
    <r>
      <rPr>
        <b/>
        <sz val="12"/>
        <color rgb="FF00B050"/>
        <rFont val="ＭＳ 明朝"/>
        <family val="1"/>
        <charset val="128"/>
      </rPr>
      <t>変更の場合、</t>
    </r>
    <r>
      <rPr>
        <b/>
        <sz val="12"/>
        <color rgb="FFFF0000"/>
        <rFont val="ＭＳ 明朝"/>
        <family val="1"/>
        <charset val="128"/>
      </rPr>
      <t>当初及び変更（差額）が分かるように</t>
    </r>
    <r>
      <rPr>
        <b/>
        <sz val="12"/>
        <color rgb="FF00B050"/>
        <rFont val="ＭＳ 明朝"/>
        <family val="1"/>
        <charset val="128"/>
      </rPr>
      <t>変更年度の欄をコピーし</t>
    </r>
    <r>
      <rPr>
        <b/>
        <sz val="12"/>
        <color rgb="FFFF0000"/>
        <rFont val="ＭＳ 明朝"/>
        <family val="1"/>
        <charset val="128"/>
      </rPr>
      <t>行を追加して記載して下さい。</t>
    </r>
    <rPh sb="1" eb="3">
      <t>ヘンコウ</t>
    </rPh>
    <rPh sb="4" eb="6">
      <t>バアイ</t>
    </rPh>
    <rPh sb="7" eb="9">
      <t>トウショ</t>
    </rPh>
    <rPh sb="9" eb="10">
      <t>オヨ</t>
    </rPh>
    <rPh sb="11" eb="13">
      <t>ヘンコウ</t>
    </rPh>
    <rPh sb="14" eb="16">
      <t>サガク</t>
    </rPh>
    <rPh sb="18" eb="19">
      <t>ワ</t>
    </rPh>
    <rPh sb="29" eb="30">
      <t>ラン</t>
    </rPh>
    <phoneticPr fontId="3"/>
  </si>
  <si>
    <t>【当該事業年度】</t>
    <rPh sb="1" eb="3">
      <t>トウガイ</t>
    </rPh>
    <rPh sb="3" eb="5">
      <t>ジギョウ</t>
    </rPh>
    <rPh sb="5" eb="7">
      <t>ネンド</t>
    </rPh>
    <phoneticPr fontId="3"/>
  </si>
  <si>
    <t>令和〇年度（令和〇年〇月〇日から令和〇年〇月〇日まで）</t>
  </si>
  <si>
    <t>【翌事業年度以降】</t>
    <rPh sb="1" eb="6">
      <t>ヨクジギョウネンド</t>
    </rPh>
    <rPh sb="6" eb="8">
      <t>イコウ</t>
    </rPh>
    <phoneticPr fontId="3"/>
  </si>
  <si>
    <t>【当該事業年度】_ 変更契約用</t>
    <rPh sb="1" eb="3">
      <t>トウガイ</t>
    </rPh>
    <rPh sb="3" eb="5">
      <t>ジギョウ</t>
    </rPh>
    <rPh sb="5" eb="7">
      <t>ネンド</t>
    </rPh>
    <rPh sb="10" eb="12">
      <t>ヘンコウ</t>
    </rPh>
    <rPh sb="12" eb="14">
      <t>ケイヤク</t>
    </rPh>
    <rPh sb="14" eb="15">
      <t>ヨウ</t>
    </rPh>
    <phoneticPr fontId="3"/>
  </si>
  <si>
    <t>￥　○○，○○○，○○○（消費税等を含む。）</t>
    <phoneticPr fontId="3"/>
  </si>
  <si>
    <r>
      <t>＜設備・備品費＞</t>
    </r>
    <r>
      <rPr>
        <sz val="12"/>
        <color rgb="FFFF0000"/>
        <rFont val="ＭＳ 明朝"/>
        <family val="1"/>
        <charset val="128"/>
      </rPr>
      <t>※変更契約</t>
    </r>
    <rPh sb="1" eb="3">
      <t>セツビ</t>
    </rPh>
    <rPh sb="4" eb="7">
      <t>ビヒンヒ</t>
    </rPh>
    <rPh sb="9" eb="11">
      <t>ヘンコウ</t>
    </rPh>
    <rPh sb="11" eb="13">
      <t>ケイヤク</t>
    </rPh>
    <phoneticPr fontId="3"/>
  </si>
  <si>
    <r>
      <t>＜消耗品費＞</t>
    </r>
    <r>
      <rPr>
        <sz val="12"/>
        <color rgb="FFFF0000"/>
        <rFont val="ＭＳ 明朝"/>
        <family val="1"/>
        <charset val="128"/>
      </rPr>
      <t>※変更契約</t>
    </r>
    <rPh sb="1" eb="4">
      <t>ショウモウヒン</t>
    </rPh>
    <rPh sb="4" eb="5">
      <t>ヒ</t>
    </rPh>
    <phoneticPr fontId="3"/>
  </si>
  <si>
    <t>※変更契約</t>
    <phoneticPr fontId="3"/>
  </si>
  <si>
    <r>
      <t>＜人件費＞</t>
    </r>
    <r>
      <rPr>
        <sz val="12"/>
        <color rgb="FFFF0000"/>
        <rFont val="ＭＳ 明朝"/>
        <family val="1"/>
        <charset val="128"/>
      </rPr>
      <t>※変更契約</t>
    </r>
    <rPh sb="1" eb="2">
      <t>ヒト</t>
    </rPh>
    <rPh sb="2" eb="3">
      <t>ケン</t>
    </rPh>
    <rPh sb="3" eb="4">
      <t>ヒ</t>
    </rPh>
    <phoneticPr fontId="3"/>
  </si>
  <si>
    <r>
      <t>＜謝金＞</t>
    </r>
    <r>
      <rPr>
        <sz val="12"/>
        <color rgb="FFFF0000"/>
        <rFont val="ＭＳ 明朝"/>
        <family val="1"/>
        <charset val="128"/>
      </rPr>
      <t>※変更契約</t>
    </r>
    <rPh sb="1" eb="3">
      <t>シャキン</t>
    </rPh>
    <phoneticPr fontId="3"/>
  </si>
  <si>
    <r>
      <t>＜外注費＞</t>
    </r>
    <r>
      <rPr>
        <sz val="12"/>
        <color rgb="FFFF0000"/>
        <rFont val="ＭＳ 明朝"/>
        <family val="1"/>
        <charset val="128"/>
      </rPr>
      <t>※変更契約</t>
    </r>
    <rPh sb="1" eb="4">
      <t>ガイチュウヒ</t>
    </rPh>
    <phoneticPr fontId="3"/>
  </si>
  <si>
    <r>
      <t>＜その他＞</t>
    </r>
    <r>
      <rPr>
        <sz val="12"/>
        <color rgb="FFFF0000"/>
        <rFont val="ＭＳ 明朝"/>
        <family val="1"/>
        <charset val="128"/>
      </rPr>
      <t>※変更契約</t>
    </r>
    <rPh sb="3" eb="4">
      <t>タ</t>
    </rPh>
    <phoneticPr fontId="3"/>
  </si>
  <si>
    <t>契約期間：</t>
    <rPh sb="0" eb="2">
      <t>ケイヤク</t>
    </rPh>
    <phoneticPr fontId="3"/>
  </si>
  <si>
    <t>契約締結日</t>
    <rPh sb="0" eb="5">
      <t>ケイヤクテイケツビ</t>
    </rPh>
    <phoneticPr fontId="3"/>
  </si>
  <si>
    <t>令和〇年度（令和〇年〇月〇日から令和〇年〇月〇日まで）</t>
    <phoneticPr fontId="3"/>
  </si>
  <si>
    <t>令和〇年〇月〇日</t>
    <rPh sb="0" eb="2">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</si>
</sst>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quot;▲ &quot;#,##0"/>
    <numFmt numFmtId="178" formatCode="#,##0;\-#,##0;&quot;-&quot;"/>
    <numFmt numFmtId="179" formatCode="#,##0\ &quot;千&quot;&quot;円&quot;"/>
    <numFmt numFmtId="180" formatCode="[$-411]ggge&quot;年&quot;m&quot;月&quot;d&quot;日&quot;;@"/>
    <numFmt numFmtId="181" formatCode="#,##0.0000_);[Red]\(#,##0.0000\)"/>
  </numFmts>
  <fonts count="3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Ｐゴシック"/>
      <family val="3"/>
      <charset val="128"/>
    </font>
    <font>
      <sz val="12"/>
      <name val="ＭＳ 明朝"/>
      <family val="1"/>
      <charset val="128"/>
    </font>
    <font>
      <sz val="11"/>
      <name val="ＭＳ 明朝"/>
      <family val="1"/>
      <charset val="128"/>
    </font>
    <font>
      <sz val="12"/>
      <color indexed="10"/>
      <name val="ＭＳ 明朝"/>
      <family val="1"/>
      <charset val="128"/>
    </font>
    <font>
      <b/>
      <sz val="12"/>
      <name val="ＭＳ 明朝"/>
      <family val="1"/>
      <charset val="128"/>
    </font>
    <font>
      <sz val="12"/>
      <color rgb="FFFF0000"/>
      <name val="ＭＳ 明朝"/>
      <family val="1"/>
      <charset val="128"/>
    </font>
    <font>
      <b/>
      <sz val="12"/>
      <color theme="1"/>
      <name val="ＭＳ 明朝"/>
      <family val="1"/>
      <charset val="128"/>
    </font>
    <font>
      <sz val="12"/>
      <color theme="1"/>
      <name val="ＭＳ 明朝"/>
      <family val="1"/>
      <charset val="128"/>
    </font>
    <font>
      <sz val="10"/>
      <name val="ＭＳ 明朝"/>
      <family val="1"/>
      <charset val="128"/>
    </font>
    <font>
      <sz val="6"/>
      <name val="ＭＳ 明朝"/>
      <family val="1"/>
      <charset val="128"/>
    </font>
    <font>
      <sz val="12"/>
      <name val="HGSｺﾞｼｯｸE"/>
      <family val="3"/>
      <charset val="128"/>
    </font>
    <font>
      <sz val="10"/>
      <color rgb="FFFF0000"/>
      <name val="ＭＳ 明朝"/>
      <family val="1"/>
      <charset val="128"/>
    </font>
    <font>
      <sz val="9"/>
      <name val="ＭＳ 明朝"/>
      <family val="1"/>
      <charset val="128"/>
    </font>
    <font>
      <sz val="8"/>
      <name val="ＭＳ 明朝"/>
      <family val="1"/>
      <charset val="128"/>
    </font>
    <font>
      <sz val="11"/>
      <color rgb="FFFF0000"/>
      <name val="ＭＳ 明朝"/>
      <family val="1"/>
      <charset val="128"/>
    </font>
    <font>
      <sz val="9"/>
      <color indexed="81"/>
      <name val="ＭＳ Ｐゴシック"/>
      <family val="3"/>
      <charset val="128"/>
    </font>
    <font>
      <strike/>
      <sz val="11"/>
      <name val="ＭＳ 明朝"/>
      <family val="1"/>
      <charset val="128"/>
    </font>
    <font>
      <b/>
      <sz val="12"/>
      <color theme="0"/>
      <name val="ＭＳ 明朝"/>
      <family val="1"/>
      <charset val="128"/>
    </font>
    <font>
      <b/>
      <sz val="12"/>
      <color rgb="FFFF0000"/>
      <name val="ＭＳ 明朝"/>
      <family val="1"/>
      <charset val="128"/>
    </font>
    <font>
      <b/>
      <sz val="12"/>
      <color rgb="FF00B050"/>
      <name val="ＭＳ 明朝"/>
      <family val="1"/>
      <charset val="128"/>
    </font>
    <font>
      <b/>
      <strike/>
      <sz val="12"/>
      <color rgb="FFFF0000"/>
      <name val="ＭＳ 明朝"/>
      <family val="1"/>
      <charset val="128"/>
    </font>
    <font>
      <sz val="10.5"/>
      <name val="ＭＳ 明朝"/>
      <family val="1"/>
      <charset val="128"/>
    </font>
  </fonts>
  <fills count="6">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FFFF00"/>
        <bgColor indexed="64"/>
      </patternFill>
    </fill>
  </fills>
  <borders count="6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178"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0" fontId="7" fillId="0" borderId="0"/>
    <xf numFmtId="0" fontId="8" fillId="0" borderId="0"/>
    <xf numFmtId="0" fontId="1" fillId="0" borderId="0">
      <alignment vertical="center"/>
    </xf>
    <xf numFmtId="38" fontId="2" fillId="0" borderId="0" applyFont="0" applyFill="0" applyBorder="0" applyAlignment="0" applyProtection="0">
      <alignment vertical="center"/>
    </xf>
  </cellStyleXfs>
  <cellXfs count="352">
    <xf numFmtId="0" fontId="0" fillId="0" borderId="0" xfId="0"/>
    <xf numFmtId="176" fontId="9" fillId="0" borderId="0" xfId="0" applyNumberFormat="1" applyFont="1" applyAlignment="1">
      <alignment vertical="center"/>
    </xf>
    <xf numFmtId="176" fontId="9" fillId="0" borderId="15" xfId="0" applyNumberFormat="1" applyFont="1" applyBorder="1" applyAlignment="1">
      <alignment horizontal="center" vertical="center"/>
    </xf>
    <xf numFmtId="176" fontId="9" fillId="0" borderId="3" xfId="0" applyNumberFormat="1" applyFont="1" applyBorder="1" applyAlignment="1">
      <alignment horizontal="center" vertical="center"/>
    </xf>
    <xf numFmtId="177" fontId="9" fillId="0" borderId="0" xfId="0" applyNumberFormat="1" applyFont="1" applyAlignment="1">
      <alignment vertical="center"/>
    </xf>
    <xf numFmtId="0" fontId="9" fillId="0" borderId="0" xfId="0" applyFont="1" applyAlignment="1">
      <alignment horizontal="right" vertical="center"/>
    </xf>
    <xf numFmtId="0" fontId="9" fillId="0" borderId="0" xfId="0" applyFont="1" applyAlignment="1">
      <alignment horizontal="center" vertical="center"/>
    </xf>
    <xf numFmtId="0" fontId="11" fillId="0" borderId="0" xfId="0" applyFont="1" applyAlignment="1">
      <alignment vertical="center"/>
    </xf>
    <xf numFmtId="176" fontId="9" fillId="0" borderId="0" xfId="0" applyNumberFormat="1" applyFont="1" applyAlignment="1">
      <alignment horizontal="right" vertical="center"/>
    </xf>
    <xf numFmtId="176" fontId="9" fillId="0" borderId="4" xfId="0" applyNumberFormat="1" applyFont="1" applyBorder="1" applyAlignment="1">
      <alignment horizontal="center" vertical="center"/>
    </xf>
    <xf numFmtId="176" fontId="9" fillId="0" borderId="10" xfId="0" applyNumberFormat="1" applyFont="1" applyBorder="1" applyAlignment="1">
      <alignment horizontal="center" vertical="center"/>
    </xf>
    <xf numFmtId="176" fontId="9" fillId="0" borderId="0" xfId="0" applyNumberFormat="1" applyFont="1" applyAlignment="1">
      <alignment horizontal="center" vertical="center"/>
    </xf>
    <xf numFmtId="176" fontId="12" fillId="0" borderId="34" xfId="0" applyNumberFormat="1" applyFont="1" applyBorder="1" applyAlignment="1">
      <alignment vertical="center"/>
    </xf>
    <xf numFmtId="176" fontId="12" fillId="0" borderId="12" xfId="0" applyNumberFormat="1" applyFont="1" applyBorder="1" applyAlignment="1">
      <alignment vertical="center"/>
    </xf>
    <xf numFmtId="176" fontId="12" fillId="0" borderId="19" xfId="0" applyNumberFormat="1" applyFont="1" applyBorder="1" applyAlignment="1">
      <alignment vertical="center"/>
    </xf>
    <xf numFmtId="176" fontId="12" fillId="0" borderId="14" xfId="0" applyNumberFormat="1" applyFont="1" applyBorder="1" applyAlignment="1">
      <alignment vertical="center"/>
    </xf>
    <xf numFmtId="176" fontId="12" fillId="0" borderId="0" xfId="0" applyNumberFormat="1" applyFont="1" applyAlignment="1">
      <alignment horizontal="center" vertical="center"/>
    </xf>
    <xf numFmtId="176" fontId="12" fillId="0" borderId="0" xfId="0" applyNumberFormat="1" applyFont="1" applyAlignment="1">
      <alignment vertical="center"/>
    </xf>
    <xf numFmtId="176" fontId="12" fillId="0" borderId="0" xfId="0" applyNumberFormat="1" applyFont="1" applyAlignment="1">
      <alignment horizontal="left" vertical="center"/>
    </xf>
    <xf numFmtId="0" fontId="9" fillId="2" borderId="0" xfId="0" applyFont="1" applyFill="1" applyAlignment="1">
      <alignment vertical="center"/>
    </xf>
    <xf numFmtId="0" fontId="9" fillId="0" borderId="0" xfId="0" applyFont="1" applyAlignment="1">
      <alignment vertical="center"/>
    </xf>
    <xf numFmtId="176" fontId="12" fillId="0" borderId="37" xfId="0" applyNumberFormat="1" applyFont="1" applyBorder="1" applyAlignment="1">
      <alignment vertical="center"/>
    </xf>
    <xf numFmtId="176" fontId="12" fillId="0" borderId="21" xfId="0" applyNumberFormat="1" applyFont="1" applyBorder="1" applyAlignment="1">
      <alignment vertical="center"/>
    </xf>
    <xf numFmtId="176" fontId="12" fillId="0" borderId="25" xfId="0" applyNumberFormat="1" applyFont="1" applyBorder="1" applyAlignment="1">
      <alignment vertical="center"/>
    </xf>
    <xf numFmtId="176" fontId="12" fillId="0" borderId="9" xfId="0" applyNumberFormat="1" applyFont="1" applyBorder="1" applyAlignment="1">
      <alignment vertical="center"/>
    </xf>
    <xf numFmtId="176" fontId="12" fillId="0" borderId="27" xfId="0" applyNumberFormat="1" applyFont="1" applyBorder="1" applyAlignment="1">
      <alignment vertical="center"/>
    </xf>
    <xf numFmtId="176" fontId="9" fillId="0" borderId="12" xfId="0" applyNumberFormat="1" applyFont="1" applyBorder="1" applyAlignment="1">
      <alignment vertical="center"/>
    </xf>
    <xf numFmtId="176" fontId="9" fillId="0" borderId="21" xfId="0" applyNumberFormat="1" applyFont="1" applyBorder="1" applyAlignment="1">
      <alignment vertical="center"/>
    </xf>
    <xf numFmtId="0" fontId="13" fillId="0" borderId="0" xfId="0" applyFont="1" applyAlignment="1">
      <alignment vertical="center"/>
    </xf>
    <xf numFmtId="177" fontId="13" fillId="0" borderId="0" xfId="0" applyNumberFormat="1" applyFont="1" applyAlignment="1">
      <alignment vertical="center"/>
    </xf>
    <xf numFmtId="0" fontId="13" fillId="0" borderId="0" xfId="0" applyFont="1" applyAlignment="1">
      <alignment horizontal="center" vertical="center"/>
    </xf>
    <xf numFmtId="179" fontId="13" fillId="0" borderId="0" xfId="0" applyNumberFormat="1" applyFont="1" applyAlignment="1">
      <alignment vertical="center"/>
    </xf>
    <xf numFmtId="0" fontId="9" fillId="0" borderId="0" xfId="0" applyFont="1" applyAlignment="1">
      <alignment horizontal="left" vertical="center"/>
    </xf>
    <xf numFmtId="0" fontId="13" fillId="0" borderId="0" xfId="0" applyFont="1" applyAlignment="1">
      <alignment horizontal="left" vertical="center"/>
    </xf>
    <xf numFmtId="176" fontId="12" fillId="0" borderId="17" xfId="0" applyNumberFormat="1" applyFont="1" applyBorder="1" applyAlignment="1">
      <alignment vertical="center"/>
    </xf>
    <xf numFmtId="176" fontId="12" fillId="0" borderId="15" xfId="0" applyNumberFormat="1" applyFont="1" applyBorder="1" applyAlignment="1">
      <alignment vertical="center"/>
    </xf>
    <xf numFmtId="176" fontId="12" fillId="0" borderId="15" xfId="0" applyNumberFormat="1" applyFont="1" applyBorder="1" applyAlignment="1">
      <alignment horizontal="right" vertical="center"/>
    </xf>
    <xf numFmtId="176" fontId="12" fillId="0" borderId="16" xfId="0" applyNumberFormat="1" applyFont="1" applyBorder="1" applyAlignment="1">
      <alignment vertical="center"/>
    </xf>
    <xf numFmtId="176" fontId="12" fillId="0" borderId="47" xfId="0" applyNumberFormat="1" applyFont="1" applyBorder="1" applyAlignment="1">
      <alignment horizontal="center" vertical="center"/>
    </xf>
    <xf numFmtId="176" fontId="9" fillId="0" borderId="0" xfId="0" applyNumberFormat="1" applyFont="1" applyAlignment="1">
      <alignment horizontal="left" vertical="center"/>
    </xf>
    <xf numFmtId="177" fontId="12" fillId="0" borderId="39" xfId="0" applyNumberFormat="1" applyFont="1" applyBorder="1" applyAlignment="1">
      <alignment vertical="center"/>
    </xf>
    <xf numFmtId="176" fontId="12" fillId="0" borderId="28" xfId="0" applyNumberFormat="1" applyFont="1" applyBorder="1" applyAlignment="1">
      <alignment vertical="center"/>
    </xf>
    <xf numFmtId="176" fontId="9" fillId="0" borderId="27" xfId="0" applyNumberFormat="1" applyFont="1" applyBorder="1" applyAlignment="1">
      <alignment vertical="center"/>
    </xf>
    <xf numFmtId="176" fontId="9" fillId="0" borderId="20" xfId="0" applyNumberFormat="1" applyFont="1" applyBorder="1" applyAlignment="1">
      <alignment horizontal="center" vertical="center"/>
    </xf>
    <xf numFmtId="38" fontId="9" fillId="0" borderId="1" xfId="0" applyNumberFormat="1" applyFont="1" applyBorder="1" applyAlignment="1">
      <alignment horizontal="center" vertical="center"/>
    </xf>
    <xf numFmtId="176" fontId="12" fillId="3" borderId="13" xfId="0" applyNumberFormat="1" applyFont="1" applyFill="1" applyBorder="1" applyAlignment="1" applyProtection="1">
      <alignment vertical="center"/>
      <protection locked="0"/>
    </xf>
    <xf numFmtId="49" fontId="12" fillId="3" borderId="13" xfId="0" applyNumberFormat="1" applyFont="1" applyFill="1" applyBorder="1" applyAlignment="1" applyProtection="1">
      <alignment horizontal="left" vertical="center"/>
      <protection locked="0"/>
    </xf>
    <xf numFmtId="176" fontId="9" fillId="0" borderId="38" xfId="0" applyNumberFormat="1" applyFont="1" applyBorder="1" applyAlignment="1">
      <alignment horizontal="right" vertical="center"/>
    </xf>
    <xf numFmtId="9" fontId="9" fillId="0" borderId="52" xfId="0" applyNumberFormat="1" applyFont="1" applyBorder="1" applyAlignment="1">
      <alignment horizontal="left" vertical="center"/>
    </xf>
    <xf numFmtId="176" fontId="12" fillId="0" borderId="47" xfId="0" applyNumberFormat="1" applyFont="1" applyBorder="1" applyAlignment="1">
      <alignment horizontal="right" vertical="center"/>
    </xf>
    <xf numFmtId="176" fontId="12" fillId="0" borderId="54" xfId="0" applyNumberFormat="1" applyFont="1" applyBorder="1" applyAlignment="1">
      <alignment horizontal="right" vertical="center"/>
    </xf>
    <xf numFmtId="176" fontId="12" fillId="0" borderId="0" xfId="0" applyNumberFormat="1" applyFont="1" applyAlignment="1">
      <alignment horizontal="right" vertical="center"/>
    </xf>
    <xf numFmtId="176" fontId="12" fillId="3" borderId="16" xfId="0" applyNumberFormat="1" applyFont="1" applyFill="1" applyBorder="1" applyAlignment="1" applyProtection="1">
      <alignment horizontal="left" vertical="center"/>
      <protection locked="0"/>
    </xf>
    <xf numFmtId="176" fontId="12" fillId="3" borderId="18" xfId="0" applyNumberFormat="1" applyFont="1" applyFill="1" applyBorder="1" applyAlignment="1" applyProtection="1">
      <alignment horizontal="left" vertical="center"/>
      <protection locked="0"/>
    </xf>
    <xf numFmtId="176" fontId="9" fillId="4" borderId="3" xfId="0" applyNumberFormat="1" applyFont="1" applyFill="1" applyBorder="1" applyAlignment="1">
      <alignment horizontal="center" vertical="center"/>
    </xf>
    <xf numFmtId="49" fontId="12" fillId="3" borderId="17" xfId="0" applyNumberFormat="1" applyFont="1" applyFill="1" applyBorder="1" applyAlignment="1" applyProtection="1">
      <alignment horizontal="left" vertical="center"/>
      <protection locked="0"/>
    </xf>
    <xf numFmtId="176" fontId="9" fillId="0" borderId="16" xfId="0" applyNumberFormat="1" applyFont="1" applyBorder="1" applyAlignment="1">
      <alignment horizontal="center" vertical="center"/>
    </xf>
    <xf numFmtId="176" fontId="12" fillId="0" borderId="17" xfId="0" applyNumberFormat="1" applyFont="1" applyBorder="1" applyAlignment="1" applyProtection="1">
      <alignment horizontal="left" vertical="center"/>
      <protection locked="0"/>
    </xf>
    <xf numFmtId="176" fontId="12" fillId="0" borderId="0" xfId="0" applyNumberFormat="1" applyFont="1" applyAlignment="1" applyProtection="1">
      <alignment horizontal="left" vertical="center" wrapText="1"/>
      <protection locked="0"/>
    </xf>
    <xf numFmtId="38" fontId="9" fillId="0" borderId="3" xfId="0" applyNumberFormat="1" applyFont="1" applyBorder="1" applyAlignment="1">
      <alignment horizontal="center" vertical="center" wrapText="1"/>
    </xf>
    <xf numFmtId="38" fontId="13" fillId="3" borderId="12" xfId="0" applyNumberFormat="1" applyFont="1" applyFill="1" applyBorder="1" applyAlignment="1" applyProtection="1">
      <alignment vertical="center"/>
      <protection locked="0"/>
    </xf>
    <xf numFmtId="38" fontId="13" fillId="3" borderId="17" xfId="0" applyNumberFormat="1" applyFont="1" applyFill="1" applyBorder="1" applyAlignment="1" applyProtection="1">
      <alignment horizontal="center" vertical="center"/>
      <protection locked="0"/>
    </xf>
    <xf numFmtId="177" fontId="13" fillId="0" borderId="21" xfId="0" applyNumberFormat="1" applyFont="1" applyBorder="1" applyAlignment="1">
      <alignment horizontal="right" vertical="center"/>
    </xf>
    <xf numFmtId="38" fontId="9" fillId="3" borderId="14" xfId="0" applyNumberFormat="1" applyFont="1" applyFill="1" applyBorder="1" applyAlignment="1" applyProtection="1">
      <alignment vertical="center"/>
      <protection locked="0"/>
    </xf>
    <xf numFmtId="38" fontId="9" fillId="3" borderId="19" xfId="0" applyNumberFormat="1" applyFont="1" applyFill="1" applyBorder="1" applyAlignment="1" applyProtection="1">
      <alignment vertical="center"/>
      <protection locked="0"/>
    </xf>
    <xf numFmtId="38" fontId="9" fillId="0" borderId="0" xfId="0" applyNumberFormat="1" applyFont="1" applyAlignment="1">
      <alignment horizontal="center" vertical="center"/>
    </xf>
    <xf numFmtId="38" fontId="9" fillId="0" borderId="0" xfId="0" applyNumberFormat="1" applyFont="1" applyAlignment="1">
      <alignment horizontal="left" vertical="center"/>
    </xf>
    <xf numFmtId="38" fontId="18" fillId="0" borderId="0" xfId="0" applyNumberFormat="1" applyFont="1" applyAlignment="1">
      <alignment horizontal="right" vertical="center"/>
    </xf>
    <xf numFmtId="177" fontId="12" fillId="0" borderId="0" xfId="0" applyNumberFormat="1" applyFont="1" applyAlignment="1">
      <alignment vertical="center"/>
    </xf>
    <xf numFmtId="0" fontId="9" fillId="0" borderId="0" xfId="0" applyFont="1" applyAlignment="1">
      <alignment vertical="center" shrinkToFit="1"/>
    </xf>
    <xf numFmtId="38" fontId="9" fillId="0" borderId="32" xfId="0" applyNumberFormat="1" applyFont="1" applyBorder="1" applyAlignment="1">
      <alignment horizontal="center" vertical="center"/>
    </xf>
    <xf numFmtId="38" fontId="9" fillId="0" borderId="32" xfId="0" applyNumberFormat="1" applyFont="1" applyBorder="1" applyAlignment="1">
      <alignment horizontal="center" vertical="center" wrapText="1"/>
    </xf>
    <xf numFmtId="38" fontId="13" fillId="3" borderId="12" xfId="0" applyNumberFormat="1" applyFont="1" applyFill="1" applyBorder="1" applyAlignment="1" applyProtection="1">
      <alignment horizontal="left" vertical="center" shrinkToFit="1"/>
      <protection locked="0"/>
    </xf>
    <xf numFmtId="38" fontId="13" fillId="3" borderId="11" xfId="0" applyNumberFormat="1" applyFont="1" applyFill="1" applyBorder="1" applyAlignment="1" applyProtection="1">
      <alignment horizontal="left" vertical="center" shrinkToFit="1"/>
      <protection locked="0"/>
    </xf>
    <xf numFmtId="38" fontId="13" fillId="3" borderId="3" xfId="0" applyNumberFormat="1" applyFont="1" applyFill="1" applyBorder="1" applyAlignment="1" applyProtection="1">
      <alignment horizontal="left" vertical="center" shrinkToFit="1"/>
      <protection locked="0"/>
    </xf>
    <xf numFmtId="38" fontId="15" fillId="3" borderId="12" xfId="0" applyNumberFormat="1" applyFont="1" applyFill="1" applyBorder="1" applyAlignment="1" applyProtection="1">
      <alignment horizontal="left" vertical="center" shrinkToFit="1"/>
      <protection locked="0"/>
    </xf>
    <xf numFmtId="38" fontId="15" fillId="3" borderId="11" xfId="0" applyNumberFormat="1" applyFont="1" applyFill="1" applyBorder="1" applyAlignment="1" applyProtection="1">
      <alignment horizontal="left" vertical="center" shrinkToFit="1"/>
      <protection locked="0"/>
    </xf>
    <xf numFmtId="0" fontId="15" fillId="3" borderId="14" xfId="0" applyFont="1" applyFill="1" applyBorder="1" applyAlignment="1" applyProtection="1">
      <alignment horizontal="left" vertical="center" shrinkToFit="1"/>
      <protection locked="0"/>
    </xf>
    <xf numFmtId="38" fontId="15" fillId="3" borderId="3" xfId="0" applyNumberFormat="1" applyFont="1" applyFill="1" applyBorder="1" applyAlignment="1" applyProtection="1">
      <alignment horizontal="left" vertical="center" shrinkToFit="1"/>
      <protection locked="0"/>
    </xf>
    <xf numFmtId="38" fontId="15" fillId="3" borderId="14" xfId="0" applyNumberFormat="1" applyFont="1" applyFill="1" applyBorder="1" applyAlignment="1" applyProtection="1">
      <alignment horizontal="left" vertical="center" shrinkToFit="1"/>
      <protection locked="0"/>
    </xf>
    <xf numFmtId="0" fontId="15" fillId="3" borderId="28" xfId="0" applyFont="1" applyFill="1" applyBorder="1" applyAlignment="1" applyProtection="1">
      <alignment horizontal="justify" vertical="center" shrinkToFit="1"/>
      <protection locked="0"/>
    </xf>
    <xf numFmtId="38" fontId="15" fillId="3" borderId="18" xfId="0" applyNumberFormat="1" applyFont="1" applyFill="1" applyBorder="1" applyAlignment="1" applyProtection="1">
      <alignment vertical="center" shrinkToFit="1"/>
      <protection locked="0"/>
    </xf>
    <xf numFmtId="38" fontId="9" fillId="0" borderId="0" xfId="0" applyNumberFormat="1" applyFont="1" applyAlignment="1">
      <alignment horizontal="center" vertical="center" shrinkToFit="1"/>
    </xf>
    <xf numFmtId="0" fontId="13" fillId="0" borderId="0" xfId="0" applyFont="1" applyAlignment="1">
      <alignment vertical="center" shrinkToFit="1"/>
    </xf>
    <xf numFmtId="38" fontId="13" fillId="3" borderId="0" xfId="0" applyNumberFormat="1" applyFont="1" applyFill="1" applyAlignment="1">
      <alignment horizontal="center" vertical="center"/>
    </xf>
    <xf numFmtId="0" fontId="16" fillId="0" borderId="0" xfId="0" applyFont="1" applyAlignment="1">
      <alignment horizontal="center" vertical="center"/>
    </xf>
    <xf numFmtId="38" fontId="16" fillId="0" borderId="32" xfId="0" applyNumberFormat="1" applyFont="1" applyBorder="1" applyAlignment="1">
      <alignment horizontal="center" vertical="center"/>
    </xf>
    <xf numFmtId="38" fontId="13" fillId="3" borderId="12" xfId="0" applyNumberFormat="1" applyFont="1" applyFill="1" applyBorder="1" applyAlignment="1" applyProtection="1">
      <alignment horizontal="left" vertical="center"/>
      <protection locked="0"/>
    </xf>
    <xf numFmtId="38" fontId="13" fillId="3" borderId="46" xfId="0" applyNumberFormat="1" applyFont="1" applyFill="1" applyBorder="1" applyAlignment="1" applyProtection="1">
      <alignment horizontal="left" vertical="center"/>
      <protection locked="0"/>
    </xf>
    <xf numFmtId="38" fontId="13" fillId="3" borderId="13" xfId="0" applyNumberFormat="1" applyFont="1" applyFill="1" applyBorder="1" applyAlignment="1" applyProtection="1">
      <alignment horizontal="left" vertical="center" shrinkToFit="1"/>
      <protection locked="0"/>
    </xf>
    <xf numFmtId="38" fontId="19" fillId="3" borderId="13" xfId="0" applyNumberFormat="1" applyFont="1" applyFill="1" applyBorder="1" applyAlignment="1" applyProtection="1">
      <alignment horizontal="center" vertical="center"/>
      <protection locked="0"/>
    </xf>
    <xf numFmtId="38" fontId="13" fillId="3" borderId="13" xfId="0" applyNumberFormat="1" applyFont="1" applyFill="1" applyBorder="1" applyAlignment="1" applyProtection="1">
      <alignment horizontal="center" vertical="center"/>
      <protection locked="0"/>
    </xf>
    <xf numFmtId="38" fontId="19" fillId="3" borderId="46" xfId="0" applyNumberFormat="1" applyFont="1" applyFill="1" applyBorder="1" applyAlignment="1" applyProtection="1">
      <alignment horizontal="center" vertical="center"/>
      <protection locked="0"/>
    </xf>
    <xf numFmtId="38" fontId="13" fillId="3" borderId="14" xfId="0" applyNumberFormat="1" applyFont="1" applyFill="1" applyBorder="1" applyAlignment="1" applyProtection="1">
      <alignment horizontal="left" vertical="center"/>
      <protection locked="0"/>
    </xf>
    <xf numFmtId="38" fontId="13" fillId="3" borderId="22" xfId="0" applyNumberFormat="1" applyFont="1" applyFill="1" applyBorder="1" applyAlignment="1" applyProtection="1">
      <alignment horizontal="left" vertical="center"/>
      <protection locked="0"/>
    </xf>
    <xf numFmtId="38" fontId="13" fillId="3" borderId="22" xfId="0" applyNumberFormat="1" applyFont="1" applyFill="1" applyBorder="1" applyAlignment="1" applyProtection="1">
      <alignment horizontal="left" vertical="center" shrinkToFit="1"/>
      <protection locked="0"/>
    </xf>
    <xf numFmtId="38" fontId="13" fillId="3" borderId="15" xfId="0" applyNumberFormat="1" applyFont="1" applyFill="1" applyBorder="1" applyAlignment="1" applyProtection="1">
      <alignment horizontal="center" vertical="center"/>
      <protection locked="0"/>
    </xf>
    <xf numFmtId="38" fontId="19" fillId="3" borderId="2" xfId="0" applyNumberFormat="1" applyFont="1" applyFill="1" applyBorder="1" applyAlignment="1" applyProtection="1">
      <alignment horizontal="center" vertical="center"/>
      <protection locked="0"/>
    </xf>
    <xf numFmtId="38" fontId="13" fillId="3" borderId="2" xfId="0" applyNumberFormat="1" applyFont="1" applyFill="1" applyBorder="1" applyAlignment="1" applyProtection="1">
      <alignment horizontal="center" vertical="center"/>
      <protection locked="0"/>
    </xf>
    <xf numFmtId="38" fontId="19" fillId="3" borderId="22" xfId="0" applyNumberFormat="1" applyFont="1" applyFill="1" applyBorder="1" applyAlignment="1" applyProtection="1">
      <alignment horizontal="center" vertical="center"/>
      <protection locked="0"/>
    </xf>
    <xf numFmtId="38" fontId="15" fillId="3" borderId="14" xfId="0" applyNumberFormat="1" applyFont="1" applyFill="1" applyBorder="1" applyAlignment="1" applyProtection="1">
      <alignment horizontal="left" vertical="center"/>
      <protection locked="0"/>
    </xf>
    <xf numFmtId="38" fontId="15" fillId="3" borderId="22" xfId="0" applyNumberFormat="1" applyFont="1" applyFill="1" applyBorder="1" applyAlignment="1" applyProtection="1">
      <alignment horizontal="left" vertical="center"/>
      <protection locked="0"/>
    </xf>
    <xf numFmtId="38" fontId="15" fillId="3" borderId="22" xfId="0" applyNumberFormat="1" applyFont="1" applyFill="1" applyBorder="1" applyAlignment="1" applyProtection="1">
      <alignment horizontal="left" vertical="center" shrinkToFit="1"/>
      <protection locked="0"/>
    </xf>
    <xf numFmtId="38" fontId="15" fillId="3" borderId="15" xfId="0" applyNumberFormat="1" applyFont="1" applyFill="1" applyBorder="1" applyAlignment="1" applyProtection="1">
      <alignment horizontal="center" vertical="center"/>
      <protection locked="0"/>
    </xf>
    <xf numFmtId="38" fontId="16" fillId="3" borderId="2" xfId="0" applyNumberFormat="1" applyFont="1" applyFill="1" applyBorder="1" applyAlignment="1" applyProtection="1">
      <alignment horizontal="center" vertical="center"/>
      <protection locked="0"/>
    </xf>
    <xf numFmtId="38" fontId="9" fillId="3" borderId="2" xfId="0" applyNumberFormat="1" applyFont="1" applyFill="1" applyBorder="1" applyAlignment="1" applyProtection="1">
      <alignment horizontal="center" vertical="center"/>
      <protection locked="0"/>
    </xf>
    <xf numFmtId="38" fontId="16" fillId="3" borderId="22" xfId="0" applyNumberFormat="1" applyFont="1" applyFill="1" applyBorder="1" applyAlignment="1" applyProtection="1">
      <alignment horizontal="center" vertical="center"/>
      <protection locked="0"/>
    </xf>
    <xf numFmtId="0" fontId="15" fillId="0" borderId="0" xfId="0" applyFont="1" applyAlignment="1">
      <alignment horizontal="left" vertical="center"/>
    </xf>
    <xf numFmtId="38" fontId="16" fillId="0" borderId="0" xfId="0" applyNumberFormat="1" applyFont="1" applyAlignment="1">
      <alignment horizontal="center" vertical="center"/>
    </xf>
    <xf numFmtId="38" fontId="12" fillId="0" borderId="0" xfId="0" applyNumberFormat="1" applyFont="1" applyAlignment="1">
      <alignment vertical="center"/>
    </xf>
    <xf numFmtId="0" fontId="19" fillId="0" borderId="0" xfId="0" applyFont="1" applyAlignment="1">
      <alignment horizontal="center" vertical="center"/>
    </xf>
    <xf numFmtId="38" fontId="20" fillId="0" borderId="32" xfId="0" applyNumberFormat="1" applyFont="1" applyBorder="1" applyAlignment="1">
      <alignment horizontal="center" vertical="center"/>
    </xf>
    <xf numFmtId="38" fontId="21" fillId="0" borderId="32" xfId="0" applyNumberFormat="1" applyFont="1" applyBorder="1" applyAlignment="1">
      <alignment horizontal="center" vertical="center"/>
    </xf>
    <xf numFmtId="38" fontId="13" fillId="3" borderId="14" xfId="0" applyNumberFormat="1" applyFont="1" applyFill="1" applyBorder="1" applyAlignment="1" applyProtection="1">
      <alignment horizontal="left" vertical="center" wrapText="1"/>
      <protection locked="0"/>
    </xf>
    <xf numFmtId="38" fontId="9" fillId="3" borderId="14" xfId="0" applyNumberFormat="1" applyFont="1" applyFill="1" applyBorder="1" applyAlignment="1" applyProtection="1">
      <alignment horizontal="left" vertical="center"/>
      <protection locked="0"/>
    </xf>
    <xf numFmtId="38" fontId="9" fillId="3" borderId="19" xfId="0" applyNumberFormat="1" applyFont="1" applyFill="1" applyBorder="1" applyAlignment="1" applyProtection="1">
      <alignment horizontal="left" vertical="center"/>
      <protection locked="0"/>
    </xf>
    <xf numFmtId="38" fontId="9" fillId="0" borderId="0" xfId="0" applyNumberFormat="1" applyFont="1" applyAlignment="1">
      <alignment horizontal="right" vertical="center"/>
    </xf>
    <xf numFmtId="177" fontId="14" fillId="0" borderId="0" xfId="0" applyNumberFormat="1" applyFont="1" applyAlignment="1">
      <alignment vertical="center" wrapText="1"/>
    </xf>
    <xf numFmtId="38" fontId="13" fillId="3" borderId="14" xfId="0" applyNumberFormat="1" applyFont="1" applyFill="1" applyBorder="1" applyAlignment="1" applyProtection="1">
      <alignment vertical="center"/>
      <protection locked="0"/>
    </xf>
    <xf numFmtId="38" fontId="9" fillId="3" borderId="58" xfId="0" applyNumberFormat="1" applyFont="1" applyFill="1" applyBorder="1" applyAlignment="1" applyProtection="1">
      <alignment vertical="center"/>
      <protection locked="0"/>
    </xf>
    <xf numFmtId="177" fontId="9" fillId="0" borderId="0" xfId="0" applyNumberFormat="1" applyFont="1" applyAlignment="1">
      <alignment horizontal="center" vertical="center"/>
    </xf>
    <xf numFmtId="176" fontId="9" fillId="0" borderId="0" xfId="0" applyNumberFormat="1" applyFont="1" applyAlignment="1">
      <alignment horizontal="right" vertical="center" shrinkToFit="1"/>
    </xf>
    <xf numFmtId="176" fontId="9" fillId="0" borderId="0" xfId="0" applyNumberFormat="1" applyFont="1" applyAlignment="1">
      <alignment vertical="center" shrinkToFit="1"/>
    </xf>
    <xf numFmtId="176" fontId="9" fillId="4" borderId="0" xfId="0" applyNumberFormat="1" applyFont="1" applyFill="1" applyAlignment="1">
      <alignment horizontal="right" vertical="center" shrinkToFit="1"/>
    </xf>
    <xf numFmtId="0" fontId="13" fillId="0" borderId="0" xfId="0" applyFont="1" applyAlignment="1">
      <alignment vertical="center" wrapText="1"/>
    </xf>
    <xf numFmtId="49" fontId="9" fillId="0" borderId="0" xfId="0" applyNumberFormat="1" applyFont="1" applyAlignment="1">
      <alignment horizontal="right" vertical="center" shrinkToFit="1"/>
    </xf>
    <xf numFmtId="38" fontId="9" fillId="3" borderId="3" xfId="0" applyNumberFormat="1" applyFont="1" applyFill="1" applyBorder="1" applyAlignment="1" applyProtection="1">
      <alignment vertical="center" shrinkToFit="1"/>
      <protection locked="0"/>
    </xf>
    <xf numFmtId="38" fontId="9" fillId="3" borderId="32" xfId="0" applyNumberFormat="1" applyFont="1" applyFill="1" applyBorder="1" applyAlignment="1" applyProtection="1">
      <alignment vertical="center" shrinkToFit="1"/>
      <protection locked="0"/>
    </xf>
    <xf numFmtId="38" fontId="13" fillId="3" borderId="12" xfId="0" applyNumberFormat="1" applyFont="1" applyFill="1" applyBorder="1" applyAlignment="1" applyProtection="1">
      <alignment horizontal="left" vertical="center" wrapText="1"/>
      <protection locked="0"/>
    </xf>
    <xf numFmtId="38" fontId="13" fillId="3" borderId="12" xfId="0" applyNumberFormat="1" applyFont="1" applyFill="1" applyBorder="1" applyAlignment="1" applyProtection="1">
      <alignment vertical="center" wrapText="1"/>
      <protection locked="0"/>
    </xf>
    <xf numFmtId="38" fontId="9" fillId="3" borderId="14" xfId="0" applyNumberFormat="1" applyFont="1" applyFill="1" applyBorder="1" applyAlignment="1" applyProtection="1">
      <alignment vertical="center" wrapText="1"/>
      <protection locked="0"/>
    </xf>
    <xf numFmtId="38" fontId="9" fillId="3" borderId="19" xfId="0" applyNumberFormat="1" applyFont="1" applyFill="1" applyBorder="1" applyAlignment="1" applyProtection="1">
      <alignment vertical="center" wrapText="1"/>
      <protection locked="0"/>
    </xf>
    <xf numFmtId="38" fontId="9" fillId="3" borderId="14" xfId="0" applyNumberFormat="1" applyFont="1" applyFill="1" applyBorder="1" applyAlignment="1" applyProtection="1">
      <alignment horizontal="left" vertical="center" wrapText="1"/>
      <protection locked="0"/>
    </xf>
    <xf numFmtId="38" fontId="9" fillId="3" borderId="19" xfId="0" applyNumberFormat="1" applyFont="1" applyFill="1" applyBorder="1" applyAlignment="1" applyProtection="1">
      <alignment horizontal="left" vertical="center" wrapText="1"/>
      <protection locked="0"/>
    </xf>
    <xf numFmtId="38" fontId="13" fillId="3" borderId="15" xfId="0" applyNumberFormat="1" applyFont="1" applyFill="1" applyBorder="1" applyAlignment="1" applyProtection="1">
      <alignment horizontal="left" vertical="center" shrinkToFit="1"/>
      <protection locked="0"/>
    </xf>
    <xf numFmtId="38" fontId="9" fillId="3" borderId="15" xfId="0" applyNumberFormat="1" applyFont="1" applyFill="1" applyBorder="1" applyAlignment="1" applyProtection="1">
      <alignment horizontal="left" vertical="center" shrinkToFit="1"/>
      <protection locked="0"/>
    </xf>
    <xf numFmtId="38" fontId="9" fillId="3" borderId="23" xfId="0" applyNumberFormat="1" applyFont="1" applyFill="1" applyBorder="1" applyAlignment="1" applyProtection="1">
      <alignment horizontal="left" vertical="center" shrinkToFit="1"/>
      <protection locked="0"/>
    </xf>
    <xf numFmtId="38" fontId="13" fillId="3" borderId="11" xfId="0" applyNumberFormat="1" applyFont="1" applyFill="1" applyBorder="1" applyAlignment="1" applyProtection="1">
      <alignment vertical="center" shrinkToFit="1"/>
      <protection locked="0"/>
    </xf>
    <xf numFmtId="38" fontId="13" fillId="3" borderId="3" xfId="0" applyNumberFormat="1" applyFont="1" applyFill="1" applyBorder="1" applyAlignment="1" applyProtection="1">
      <alignment vertical="center" shrinkToFit="1"/>
      <protection locked="0"/>
    </xf>
    <xf numFmtId="38" fontId="22" fillId="3" borderId="11" xfId="0" applyNumberFormat="1" applyFont="1" applyFill="1" applyBorder="1" applyAlignment="1" applyProtection="1">
      <alignment horizontal="center" vertical="center" shrinkToFit="1"/>
      <protection locked="0"/>
    </xf>
    <xf numFmtId="38" fontId="22" fillId="3" borderId="3" xfId="0" applyNumberFormat="1" applyFont="1" applyFill="1" applyBorder="1" applyAlignment="1" applyProtection="1">
      <alignment horizontal="center" vertical="center" shrinkToFit="1"/>
      <protection locked="0"/>
    </xf>
    <xf numFmtId="38" fontId="10" fillId="3" borderId="3" xfId="0" applyNumberFormat="1" applyFont="1" applyFill="1" applyBorder="1" applyAlignment="1" applyProtection="1">
      <alignment horizontal="center" vertical="center" shrinkToFit="1"/>
      <protection locked="0"/>
    </xf>
    <xf numFmtId="38" fontId="10" fillId="3" borderId="6" xfId="0" applyNumberFormat="1" applyFont="1" applyFill="1" applyBorder="1" applyAlignment="1" applyProtection="1">
      <alignment horizontal="center" vertical="center" shrinkToFit="1"/>
      <protection locked="0"/>
    </xf>
    <xf numFmtId="180" fontId="9" fillId="3" borderId="13" xfId="0" applyNumberFormat="1" applyFont="1" applyFill="1" applyBorder="1" applyAlignment="1" applyProtection="1">
      <alignment vertical="center" shrinkToFit="1"/>
      <protection locked="0"/>
    </xf>
    <xf numFmtId="176" fontId="12" fillId="3" borderId="11" xfId="0" applyNumberFormat="1" applyFont="1" applyFill="1" applyBorder="1" applyAlignment="1" applyProtection="1">
      <alignment horizontal="left" vertical="center" shrinkToFit="1"/>
      <protection locked="0"/>
    </xf>
    <xf numFmtId="49" fontId="12" fillId="3" borderId="13" xfId="0" applyNumberFormat="1" applyFont="1" applyFill="1" applyBorder="1" applyAlignment="1" applyProtection="1">
      <alignment horizontal="left" vertical="center" shrinkToFit="1"/>
      <protection locked="0"/>
    </xf>
    <xf numFmtId="177" fontId="13" fillId="0" borderId="21" xfId="0" applyNumberFormat="1" applyFont="1" applyBorder="1" applyAlignment="1">
      <alignment horizontal="right" vertical="center" shrinkToFit="1"/>
    </xf>
    <xf numFmtId="177" fontId="13" fillId="0" borderId="59" xfId="0" applyNumberFormat="1" applyFont="1" applyBorder="1" applyAlignment="1">
      <alignment horizontal="right" vertical="center" shrinkToFit="1"/>
    </xf>
    <xf numFmtId="177" fontId="13" fillId="0" borderId="9" xfId="0" applyNumberFormat="1" applyFont="1" applyBorder="1" applyAlignment="1">
      <alignment horizontal="right" vertical="center" shrinkToFit="1"/>
    </xf>
    <xf numFmtId="177" fontId="12" fillId="0" borderId="36" xfId="0" applyNumberFormat="1" applyFont="1" applyBorder="1" applyAlignment="1">
      <alignment vertical="center" shrinkToFit="1"/>
    </xf>
    <xf numFmtId="177" fontId="13" fillId="0" borderId="21" xfId="0" applyNumberFormat="1" applyFont="1" applyBorder="1" applyAlignment="1">
      <alignment vertical="center" shrinkToFit="1"/>
    </xf>
    <xf numFmtId="177" fontId="12" fillId="0" borderId="10" xfId="0" applyNumberFormat="1" applyFont="1" applyBorder="1" applyAlignment="1">
      <alignment vertical="center" shrinkToFit="1"/>
    </xf>
    <xf numFmtId="38" fontId="13" fillId="3" borderId="11" xfId="0" applyNumberFormat="1" applyFont="1" applyFill="1" applyBorder="1" applyAlignment="1" applyProtection="1">
      <alignment horizontal="right" vertical="center" shrinkToFit="1"/>
      <protection locked="0"/>
    </xf>
    <xf numFmtId="38" fontId="15" fillId="3" borderId="11" xfId="0" applyNumberFormat="1" applyFont="1" applyFill="1" applyBorder="1" applyAlignment="1" applyProtection="1">
      <alignment horizontal="right" vertical="center" shrinkToFit="1"/>
      <protection locked="0"/>
    </xf>
    <xf numFmtId="38" fontId="15" fillId="3" borderId="3" xfId="0" applyNumberFormat="1" applyFont="1" applyFill="1" applyBorder="1" applyAlignment="1" applyProtection="1">
      <alignment horizontal="right" vertical="center" shrinkToFit="1"/>
      <protection locked="0"/>
    </xf>
    <xf numFmtId="38" fontId="15" fillId="3" borderId="18" xfId="0" applyNumberFormat="1" applyFont="1" applyFill="1" applyBorder="1" applyAlignment="1" applyProtection="1">
      <alignment horizontal="right" vertical="center" shrinkToFit="1"/>
      <protection locked="0"/>
    </xf>
    <xf numFmtId="38" fontId="15" fillId="3" borderId="11" xfId="0" applyNumberFormat="1" applyFont="1" applyFill="1" applyBorder="1" applyAlignment="1" applyProtection="1">
      <alignment vertical="center" shrinkToFit="1"/>
      <protection locked="0"/>
    </xf>
    <xf numFmtId="38" fontId="15" fillId="3" borderId="3" xfId="0" applyNumberFormat="1" applyFont="1" applyFill="1" applyBorder="1" applyAlignment="1" applyProtection="1">
      <alignment vertical="center" shrinkToFit="1"/>
      <protection locked="0"/>
    </xf>
    <xf numFmtId="38" fontId="15" fillId="3" borderId="18" xfId="0" applyNumberFormat="1" applyFont="1" applyFill="1" applyBorder="1" applyAlignment="1" applyProtection="1">
      <alignment horizontal="center" vertical="center" shrinkToFit="1"/>
      <protection locked="0"/>
    </xf>
    <xf numFmtId="38" fontId="13" fillId="3" borderId="17" xfId="8" applyFont="1" applyFill="1" applyBorder="1" applyAlignment="1" applyProtection="1">
      <alignment vertical="center" shrinkToFit="1"/>
      <protection locked="0"/>
    </xf>
    <xf numFmtId="176" fontId="13" fillId="3" borderId="3" xfId="0" applyNumberFormat="1" applyFont="1" applyFill="1" applyBorder="1" applyAlignment="1" applyProtection="1">
      <alignment vertical="center" shrinkToFit="1"/>
      <protection locked="0"/>
    </xf>
    <xf numFmtId="38" fontId="13" fillId="3" borderId="15" xfId="8" applyFont="1" applyFill="1" applyBorder="1" applyAlignment="1" applyProtection="1">
      <alignment vertical="center" shrinkToFit="1"/>
      <protection locked="0"/>
    </xf>
    <xf numFmtId="38" fontId="9" fillId="3" borderId="15" xfId="8" applyFont="1" applyFill="1" applyBorder="1" applyAlignment="1" applyProtection="1">
      <alignment vertical="center" shrinkToFit="1"/>
      <protection locked="0"/>
    </xf>
    <xf numFmtId="176" fontId="9" fillId="3" borderId="3" xfId="0" applyNumberFormat="1" applyFont="1" applyFill="1" applyBorder="1" applyAlignment="1" applyProtection="1">
      <alignment vertical="center" shrinkToFit="1"/>
      <protection locked="0"/>
    </xf>
    <xf numFmtId="38" fontId="9" fillId="3" borderId="23" xfId="8" applyFont="1" applyFill="1" applyBorder="1" applyAlignment="1" applyProtection="1">
      <alignment vertical="center" shrinkToFit="1"/>
      <protection locked="0"/>
    </xf>
    <xf numFmtId="176" fontId="9" fillId="3" borderId="6" xfId="0" applyNumberFormat="1" applyFont="1" applyFill="1" applyBorder="1" applyAlignment="1" applyProtection="1">
      <alignment vertical="center" shrinkToFit="1"/>
      <protection locked="0"/>
    </xf>
    <xf numFmtId="38" fontId="13" fillId="0" borderId="15" xfId="0" applyNumberFormat="1" applyFont="1" applyBorder="1" applyAlignment="1">
      <alignment horizontal="center" vertical="center" shrinkToFit="1"/>
    </xf>
    <xf numFmtId="38" fontId="9" fillId="3" borderId="3" xfId="0" applyNumberFormat="1" applyFont="1" applyFill="1" applyBorder="1" applyAlignment="1" applyProtection="1">
      <alignment horizontal="left" vertical="center" shrinkToFit="1"/>
      <protection locked="0"/>
    </xf>
    <xf numFmtId="38" fontId="13" fillId="3" borderId="17" xfId="0" applyNumberFormat="1" applyFont="1" applyFill="1" applyBorder="1" applyAlignment="1" applyProtection="1">
      <alignment vertical="center" shrinkToFit="1"/>
      <protection locked="0"/>
    </xf>
    <xf numFmtId="38" fontId="13" fillId="3" borderId="17" xfId="0" applyNumberFormat="1" applyFont="1" applyFill="1" applyBorder="1" applyAlignment="1" applyProtection="1">
      <alignment horizontal="right" vertical="center" shrinkToFit="1"/>
      <protection locked="0"/>
    </xf>
    <xf numFmtId="38" fontId="13" fillId="0" borderId="11" xfId="0" applyNumberFormat="1" applyFont="1" applyBorder="1" applyAlignment="1">
      <alignment horizontal="center" vertical="center" shrinkToFit="1"/>
    </xf>
    <xf numFmtId="38" fontId="13" fillId="0" borderId="60" xfId="0" applyNumberFormat="1" applyFont="1" applyBorder="1" applyAlignment="1">
      <alignment horizontal="right" vertical="center" shrinkToFit="1"/>
    </xf>
    <xf numFmtId="38" fontId="13" fillId="3" borderId="15" xfId="0" applyNumberFormat="1" applyFont="1" applyFill="1" applyBorder="1" applyAlignment="1" applyProtection="1">
      <alignment horizontal="right" vertical="center" shrinkToFit="1"/>
      <protection locked="0"/>
    </xf>
    <xf numFmtId="38" fontId="15" fillId="3" borderId="15" xfId="0" applyNumberFormat="1" applyFont="1" applyFill="1" applyBorder="1" applyAlignment="1" applyProtection="1">
      <alignment horizontal="right" vertical="center" shrinkToFit="1"/>
      <protection locked="0"/>
    </xf>
    <xf numFmtId="38" fontId="12" fillId="0" borderId="10" xfId="0" applyNumberFormat="1" applyFont="1" applyBorder="1" applyAlignment="1">
      <alignment vertical="center" shrinkToFit="1"/>
    </xf>
    <xf numFmtId="38" fontId="13" fillId="0" borderId="3" xfId="0" applyNumberFormat="1" applyFont="1" applyBorder="1" applyAlignment="1">
      <alignment horizontal="center" vertical="center" shrinkToFit="1"/>
    </xf>
    <xf numFmtId="38" fontId="13" fillId="3" borderId="3" xfId="0" applyNumberFormat="1" applyFont="1" applyFill="1" applyBorder="1" applyAlignment="1" applyProtection="1">
      <alignment horizontal="right" vertical="center" shrinkToFit="1"/>
      <protection locked="0"/>
    </xf>
    <xf numFmtId="38" fontId="9" fillId="3" borderId="3" xfId="0" applyNumberFormat="1" applyFont="1" applyFill="1" applyBorder="1" applyAlignment="1" applyProtection="1">
      <alignment horizontal="right" vertical="center" shrinkToFit="1"/>
      <protection locked="0"/>
    </xf>
    <xf numFmtId="38" fontId="9" fillId="3" borderId="6" xfId="0" applyNumberFormat="1" applyFont="1" applyFill="1" applyBorder="1" applyAlignment="1" applyProtection="1">
      <alignment horizontal="right" vertical="center" shrinkToFit="1"/>
      <protection locked="0"/>
    </xf>
    <xf numFmtId="38" fontId="13" fillId="3" borderId="17" xfId="0" applyNumberFormat="1" applyFont="1" applyFill="1" applyBorder="1" applyAlignment="1" applyProtection="1">
      <alignment horizontal="left" vertical="center" shrinkToFit="1"/>
      <protection locked="0"/>
    </xf>
    <xf numFmtId="38" fontId="13" fillId="3" borderId="61" xfId="0" applyNumberFormat="1" applyFont="1" applyFill="1" applyBorder="1" applyAlignment="1" applyProtection="1">
      <alignment horizontal="left" vertical="center" shrinkToFit="1"/>
      <protection locked="0"/>
    </xf>
    <xf numFmtId="38" fontId="13" fillId="3" borderId="13" xfId="0" applyNumberFormat="1" applyFont="1" applyFill="1" applyBorder="1" applyAlignment="1" applyProtection="1">
      <alignment horizontal="right" vertical="center" shrinkToFit="1"/>
      <protection locked="0"/>
    </xf>
    <xf numFmtId="176" fontId="13" fillId="3" borderId="3" xfId="0" applyNumberFormat="1" applyFont="1" applyFill="1" applyBorder="1" applyAlignment="1" applyProtection="1">
      <alignment horizontal="center" vertical="center" shrinkToFit="1"/>
      <protection locked="0"/>
    </xf>
    <xf numFmtId="176" fontId="9" fillId="3" borderId="3" xfId="0" applyNumberFormat="1" applyFont="1" applyFill="1" applyBorder="1" applyAlignment="1" applyProtection="1">
      <alignment horizontal="left" vertical="center" shrinkToFit="1"/>
      <protection locked="0"/>
    </xf>
    <xf numFmtId="177" fontId="12" fillId="0" borderId="10" xfId="0" applyNumberFormat="1" applyFont="1" applyBorder="1" applyAlignment="1">
      <alignment horizontal="right" vertical="center" shrinkToFit="1"/>
    </xf>
    <xf numFmtId="38" fontId="13" fillId="3" borderId="13" xfId="0" applyNumberFormat="1" applyFont="1" applyFill="1" applyBorder="1" applyAlignment="1" applyProtection="1">
      <alignment vertical="center" shrinkToFit="1"/>
      <protection locked="0"/>
    </xf>
    <xf numFmtId="176" fontId="13" fillId="3" borderId="11" xfId="0" applyNumberFormat="1" applyFont="1" applyFill="1" applyBorder="1" applyAlignment="1" applyProtection="1">
      <alignment horizontal="center" vertical="center" shrinkToFit="1"/>
      <protection locked="0"/>
    </xf>
    <xf numFmtId="38" fontId="13" fillId="3" borderId="15" xfId="0" applyNumberFormat="1" applyFont="1" applyFill="1" applyBorder="1" applyAlignment="1" applyProtection="1">
      <alignment vertical="center" shrinkToFit="1"/>
      <protection locked="0"/>
    </xf>
    <xf numFmtId="38" fontId="9" fillId="3" borderId="15" xfId="0" applyNumberFormat="1" applyFont="1" applyFill="1" applyBorder="1" applyAlignment="1" applyProtection="1">
      <alignment vertical="center" shrinkToFit="1"/>
      <protection locked="0"/>
    </xf>
    <xf numFmtId="176" fontId="9" fillId="3" borderId="3" xfId="0" applyNumberFormat="1" applyFont="1" applyFill="1" applyBorder="1" applyAlignment="1" applyProtection="1">
      <alignment horizontal="center" vertical="center" shrinkToFit="1"/>
      <protection locked="0"/>
    </xf>
    <xf numFmtId="38" fontId="9" fillId="3" borderId="23" xfId="0" applyNumberFormat="1" applyFont="1" applyFill="1" applyBorder="1" applyAlignment="1" applyProtection="1">
      <alignment vertical="center" shrinkToFit="1"/>
      <protection locked="0"/>
    </xf>
    <xf numFmtId="176" fontId="9" fillId="3" borderId="6" xfId="0" applyNumberFormat="1" applyFont="1" applyFill="1" applyBorder="1" applyAlignment="1" applyProtection="1">
      <alignment horizontal="center" vertical="center" shrinkToFit="1"/>
      <protection locked="0"/>
    </xf>
    <xf numFmtId="38" fontId="9" fillId="3" borderId="6" xfId="0" applyNumberFormat="1" applyFont="1" applyFill="1" applyBorder="1" applyAlignment="1" applyProtection="1">
      <alignment horizontal="left" vertical="center" shrinkToFit="1"/>
      <protection locked="0"/>
    </xf>
    <xf numFmtId="38" fontId="9" fillId="3" borderId="13" xfId="0" applyNumberFormat="1" applyFont="1" applyFill="1" applyBorder="1" applyAlignment="1" applyProtection="1">
      <alignment vertical="center" shrinkToFit="1"/>
      <protection locked="0"/>
    </xf>
    <xf numFmtId="38" fontId="13" fillId="3" borderId="11" xfId="0" applyNumberFormat="1" applyFont="1" applyFill="1" applyBorder="1" applyAlignment="1" applyProtection="1">
      <alignment horizontal="center" vertical="center" shrinkToFit="1"/>
      <protection locked="0"/>
    </xf>
    <xf numFmtId="38" fontId="9" fillId="3" borderId="2" xfId="0" applyNumberFormat="1" applyFont="1" applyFill="1" applyBorder="1" applyAlignment="1" applyProtection="1">
      <alignment vertical="center" shrinkToFit="1"/>
      <protection locked="0"/>
    </xf>
    <xf numFmtId="38" fontId="9" fillId="3" borderId="31" xfId="0" applyNumberFormat="1" applyFont="1" applyFill="1" applyBorder="1" applyAlignment="1" applyProtection="1">
      <alignment vertical="center" shrinkToFit="1"/>
      <protection locked="0"/>
    </xf>
    <xf numFmtId="38" fontId="15" fillId="3" borderId="15" xfId="0" applyNumberFormat="1" applyFont="1" applyFill="1" applyBorder="1" applyAlignment="1" applyProtection="1">
      <alignment horizontal="left" vertical="center" shrinkToFit="1"/>
      <protection locked="0"/>
    </xf>
    <xf numFmtId="49" fontId="12" fillId="0" borderId="0" xfId="0" applyNumberFormat="1" applyFont="1" applyAlignment="1" applyProtection="1">
      <alignment horizontal="left" vertical="center"/>
      <protection locked="0"/>
    </xf>
    <xf numFmtId="176" fontId="12" fillId="0" borderId="0" xfId="0" applyNumberFormat="1" applyFont="1" applyAlignment="1" applyProtection="1">
      <alignment horizontal="left" vertical="center"/>
      <protection locked="0"/>
    </xf>
    <xf numFmtId="176" fontId="12" fillId="0" borderId="0" xfId="0" applyNumberFormat="1" applyFont="1" applyAlignment="1" applyProtection="1">
      <alignment horizontal="left" vertical="center" shrinkToFit="1"/>
      <protection locked="0"/>
    </xf>
    <xf numFmtId="176" fontId="9" fillId="0" borderId="0" xfId="0" applyNumberFormat="1" applyFont="1" applyAlignment="1" applyProtection="1">
      <alignment vertical="center"/>
      <protection locked="0"/>
    </xf>
    <xf numFmtId="0" fontId="9" fillId="3" borderId="52" xfId="0" applyFont="1" applyFill="1" applyBorder="1" applyAlignment="1" applyProtection="1">
      <alignment horizontal="center" vertical="center"/>
      <protection locked="0"/>
    </xf>
    <xf numFmtId="176" fontId="12" fillId="0" borderId="0" xfId="0" applyNumberFormat="1" applyFont="1" applyAlignment="1">
      <alignment vertical="center" wrapText="1"/>
    </xf>
    <xf numFmtId="176" fontId="10" fillId="0" borderId="0" xfId="0" applyNumberFormat="1" applyFont="1" applyAlignment="1">
      <alignment horizontal="right" vertical="center" wrapText="1" shrinkToFit="1"/>
    </xf>
    <xf numFmtId="176" fontId="12" fillId="3" borderId="13" xfId="0" applyNumberFormat="1" applyFont="1" applyFill="1" applyBorder="1" applyAlignment="1" applyProtection="1">
      <alignment horizontal="left" vertical="center"/>
      <protection locked="0"/>
    </xf>
    <xf numFmtId="181" fontId="25" fillId="0" borderId="52" xfId="0" applyNumberFormat="1" applyFont="1" applyBorder="1" applyAlignment="1">
      <alignment horizontal="right" vertical="center"/>
    </xf>
    <xf numFmtId="176" fontId="9" fillId="0" borderId="0" xfId="0" applyNumberFormat="1" applyFont="1" applyAlignment="1" applyProtection="1">
      <alignment horizontal="right" vertical="center"/>
      <protection locked="0"/>
    </xf>
    <xf numFmtId="176" fontId="12" fillId="0" borderId="53" xfId="0" applyNumberFormat="1" applyFont="1" applyBorder="1" applyAlignment="1">
      <alignment vertical="center"/>
    </xf>
    <xf numFmtId="176" fontId="12" fillId="3" borderId="15" xfId="0" applyNumberFormat="1" applyFont="1" applyFill="1" applyBorder="1" applyAlignment="1" applyProtection="1">
      <alignment vertical="center"/>
      <protection locked="0"/>
    </xf>
    <xf numFmtId="38" fontId="13" fillId="3" borderId="3" xfId="0" applyNumberFormat="1" applyFont="1" applyFill="1" applyBorder="1" applyAlignment="1" applyProtection="1">
      <alignment horizontal="center" vertical="center" shrinkToFit="1"/>
      <protection locked="0"/>
    </xf>
    <xf numFmtId="38" fontId="9" fillId="3" borderId="3" xfId="0" applyNumberFormat="1" applyFont="1" applyFill="1" applyBorder="1" applyAlignment="1" applyProtection="1">
      <alignment horizontal="center" vertical="center" shrinkToFit="1"/>
      <protection locked="0"/>
    </xf>
    <xf numFmtId="38" fontId="9" fillId="3" borderId="6" xfId="0" applyNumberFormat="1" applyFont="1" applyFill="1" applyBorder="1" applyAlignment="1" applyProtection="1">
      <alignment horizontal="center" vertical="center" shrinkToFit="1"/>
      <protection locked="0"/>
    </xf>
    <xf numFmtId="38" fontId="13" fillId="0" borderId="18" xfId="0" applyNumberFormat="1" applyFont="1" applyBorder="1" applyAlignment="1">
      <alignment horizontal="center" vertical="center" shrinkToFit="1"/>
    </xf>
    <xf numFmtId="38" fontId="13" fillId="0" borderId="0" xfId="0" applyNumberFormat="1" applyFont="1" applyAlignment="1">
      <alignment horizontal="center" vertical="center" shrinkToFit="1"/>
    </xf>
    <xf numFmtId="177" fontId="12" fillId="0" borderId="33" xfId="0" applyNumberFormat="1" applyFont="1" applyBorder="1" applyAlignment="1">
      <alignment horizontal="right" vertical="center" shrinkToFit="1"/>
    </xf>
    <xf numFmtId="38" fontId="13" fillId="0" borderId="1" xfId="0" applyNumberFormat="1" applyFont="1" applyBorder="1" applyAlignment="1">
      <alignment horizontal="center" vertical="center" shrinkToFit="1"/>
    </xf>
    <xf numFmtId="176" fontId="12" fillId="3" borderId="23" xfId="0" applyNumberFormat="1" applyFont="1" applyFill="1" applyBorder="1" applyAlignment="1" applyProtection="1">
      <alignment horizontal="left" vertical="center" shrinkToFit="1"/>
      <protection locked="0"/>
    </xf>
    <xf numFmtId="176" fontId="12" fillId="3" borderId="31" xfId="0" applyNumberFormat="1" applyFont="1" applyFill="1" applyBorder="1" applyAlignment="1" applyProtection="1">
      <alignment horizontal="left" vertical="center" shrinkToFit="1"/>
      <protection locked="0"/>
    </xf>
    <xf numFmtId="176" fontId="12" fillId="3" borderId="24" xfId="0" applyNumberFormat="1" applyFont="1" applyFill="1" applyBorder="1" applyAlignment="1" applyProtection="1">
      <alignment horizontal="left" vertical="center" shrinkToFit="1"/>
      <protection locked="0"/>
    </xf>
    <xf numFmtId="49" fontId="12" fillId="3" borderId="46" xfId="0" applyNumberFormat="1" applyFont="1" applyFill="1" applyBorder="1" applyAlignment="1" applyProtection="1">
      <alignment horizontal="left" vertical="center"/>
      <protection locked="0"/>
    </xf>
    <xf numFmtId="176" fontId="12" fillId="3" borderId="6" xfId="0" applyNumberFormat="1" applyFont="1" applyFill="1" applyBorder="1" applyAlignment="1" applyProtection="1">
      <alignment horizontal="left" vertical="center" wrapText="1"/>
      <protection locked="0"/>
    </xf>
    <xf numFmtId="176" fontId="12" fillId="3" borderId="18" xfId="0" applyNumberFormat="1" applyFont="1" applyFill="1" applyBorder="1" applyAlignment="1" applyProtection="1">
      <alignment horizontal="left" vertical="center" wrapText="1"/>
      <protection locked="0"/>
    </xf>
    <xf numFmtId="176" fontId="12" fillId="3" borderId="11" xfId="0" applyNumberFormat="1" applyFont="1" applyFill="1" applyBorder="1" applyAlignment="1" applyProtection="1">
      <alignment horizontal="left" vertical="center" wrapText="1"/>
      <protection locked="0"/>
    </xf>
    <xf numFmtId="180" fontId="12" fillId="3" borderId="2" xfId="0" applyNumberFormat="1" applyFont="1" applyFill="1" applyBorder="1" applyAlignment="1" applyProtection="1">
      <alignment horizontal="left" vertical="center"/>
      <protection locked="0"/>
    </xf>
    <xf numFmtId="0" fontId="26" fillId="5" borderId="0" xfId="0" applyFont="1" applyFill="1" applyAlignment="1">
      <alignment vertical="center"/>
    </xf>
    <xf numFmtId="0" fontId="9" fillId="5" borderId="0" xfId="0" applyFont="1" applyFill="1" applyAlignment="1">
      <alignment vertical="center"/>
    </xf>
    <xf numFmtId="177" fontId="9" fillId="5" borderId="0" xfId="0" applyNumberFormat="1" applyFont="1" applyFill="1" applyAlignment="1">
      <alignment vertical="center"/>
    </xf>
    <xf numFmtId="177" fontId="9" fillId="5" borderId="0" xfId="0" applyNumberFormat="1" applyFont="1" applyFill="1" applyAlignment="1">
      <alignment horizontal="center" vertical="center"/>
    </xf>
    <xf numFmtId="0" fontId="9" fillId="5" borderId="0" xfId="0" applyFont="1" applyFill="1" applyAlignment="1">
      <alignment horizontal="center" vertical="center"/>
    </xf>
    <xf numFmtId="0" fontId="16" fillId="5" borderId="0" xfId="0" applyFont="1" applyFill="1" applyAlignment="1">
      <alignment horizontal="center" vertical="center"/>
    </xf>
    <xf numFmtId="0" fontId="26" fillId="5" borderId="0" xfId="0" applyFont="1" applyFill="1" applyAlignment="1">
      <alignment vertical="center" shrinkToFit="1"/>
    </xf>
    <xf numFmtId="0" fontId="9" fillId="5" borderId="0" xfId="0" applyFont="1" applyFill="1" applyAlignment="1">
      <alignment vertical="center" shrinkToFit="1"/>
    </xf>
    <xf numFmtId="176" fontId="28" fillId="4" borderId="0" xfId="0" applyNumberFormat="1" applyFont="1" applyFill="1" applyAlignment="1">
      <alignment vertical="center"/>
    </xf>
    <xf numFmtId="176" fontId="13" fillId="4" borderId="0" xfId="0" applyNumberFormat="1" applyFont="1" applyFill="1" applyAlignment="1" applyProtection="1">
      <alignment horizontal="center" vertical="center" wrapText="1"/>
      <protection locked="0"/>
    </xf>
    <xf numFmtId="176" fontId="12" fillId="0" borderId="0" xfId="0" applyNumberFormat="1" applyFont="1" applyAlignment="1" applyProtection="1">
      <alignment vertical="center" wrapText="1"/>
      <protection locked="0"/>
    </xf>
    <xf numFmtId="176" fontId="12" fillId="0" borderId="16" xfId="0" applyNumberFormat="1" applyFont="1" applyBorder="1" applyAlignment="1" applyProtection="1">
      <alignment vertical="center" wrapText="1"/>
      <protection locked="0"/>
    </xf>
    <xf numFmtId="176" fontId="13" fillId="4" borderId="56" xfId="0" applyNumberFormat="1" applyFont="1" applyFill="1" applyBorder="1" applyAlignment="1" applyProtection="1">
      <alignment horizontal="center" vertical="center" wrapText="1"/>
      <protection locked="0"/>
    </xf>
    <xf numFmtId="176" fontId="12" fillId="0" borderId="56" xfId="0" applyNumberFormat="1" applyFont="1" applyBorder="1" applyAlignment="1">
      <alignment horizontal="center" vertical="center"/>
    </xf>
    <xf numFmtId="176" fontId="9" fillId="0" borderId="0" xfId="0" applyNumberFormat="1" applyFont="1" applyAlignment="1" applyProtection="1">
      <alignment horizontal="center" vertical="center" wrapText="1"/>
      <protection locked="0"/>
    </xf>
    <xf numFmtId="0" fontId="29" fillId="3" borderId="0" xfId="0" applyFont="1" applyFill="1" applyAlignment="1">
      <alignment horizontal="left" vertical="center" indent="2"/>
    </xf>
    <xf numFmtId="176" fontId="12" fillId="3" borderId="0" xfId="0" applyNumberFormat="1" applyFont="1" applyFill="1" applyAlignment="1">
      <alignment horizontal="center" vertical="center"/>
    </xf>
    <xf numFmtId="0" fontId="29" fillId="3" borderId="0" xfId="0" applyFont="1" applyFill="1" applyAlignment="1">
      <alignment horizontal="left" vertical="center" indent="9"/>
    </xf>
    <xf numFmtId="176" fontId="12" fillId="3" borderId="0" xfId="0" applyNumberFormat="1" applyFont="1" applyFill="1" applyAlignment="1">
      <alignment horizontal="right" vertical="center"/>
    </xf>
    <xf numFmtId="180" fontId="12" fillId="3" borderId="13" xfId="0" applyNumberFormat="1" applyFont="1" applyFill="1" applyBorder="1" applyAlignment="1" applyProtection="1">
      <alignment horizontal="center" vertical="center"/>
      <protection locked="0"/>
    </xf>
    <xf numFmtId="0" fontId="9" fillId="0" borderId="0" xfId="0" applyFont="1" applyAlignment="1">
      <alignment horizontal="right" vertical="top" wrapText="1"/>
    </xf>
    <xf numFmtId="176" fontId="9" fillId="0" borderId="0" xfId="0" applyNumberFormat="1" applyFont="1" applyAlignment="1">
      <alignment vertical="top" wrapText="1"/>
    </xf>
    <xf numFmtId="0" fontId="9" fillId="0" borderId="0" xfId="0" applyFont="1" applyAlignment="1">
      <alignment vertical="top"/>
    </xf>
    <xf numFmtId="176" fontId="9" fillId="0" borderId="0" xfId="0" applyNumberFormat="1" applyFont="1" applyAlignment="1">
      <alignment horizontal="center" vertical="center"/>
    </xf>
    <xf numFmtId="176" fontId="12" fillId="0" borderId="0" xfId="0" applyNumberFormat="1" applyFont="1" applyAlignment="1" applyProtection="1">
      <alignment horizontal="left" vertical="center" shrinkToFit="1"/>
      <protection locked="0"/>
    </xf>
    <xf numFmtId="176" fontId="9" fillId="4" borderId="15" xfId="0" applyNumberFormat="1" applyFont="1" applyFill="1" applyBorder="1" applyAlignment="1">
      <alignment horizontal="center" vertical="center"/>
    </xf>
    <xf numFmtId="176" fontId="9" fillId="4" borderId="2" xfId="0" applyNumberFormat="1" applyFont="1" applyFill="1" applyBorder="1" applyAlignment="1">
      <alignment horizontal="center" vertical="center"/>
    </xf>
    <xf numFmtId="176" fontId="9" fillId="4" borderId="22" xfId="0" applyNumberFormat="1" applyFont="1" applyFill="1" applyBorder="1" applyAlignment="1">
      <alignment horizontal="center" vertical="center"/>
    </xf>
    <xf numFmtId="176" fontId="9" fillId="0" borderId="15" xfId="0" applyNumberFormat="1" applyFont="1" applyBorder="1" applyAlignment="1">
      <alignment horizontal="center" vertical="center"/>
    </xf>
    <xf numFmtId="176" fontId="9" fillId="0" borderId="2" xfId="0" applyNumberFormat="1" applyFont="1" applyBorder="1" applyAlignment="1">
      <alignment horizontal="center" vertical="center"/>
    </xf>
    <xf numFmtId="176" fontId="9" fillId="0" borderId="22" xfId="0" applyNumberFormat="1" applyFont="1" applyBorder="1" applyAlignment="1">
      <alignment horizontal="center" vertical="center"/>
    </xf>
    <xf numFmtId="176" fontId="12" fillId="3" borderId="15" xfId="0" applyNumberFormat="1" applyFont="1" applyFill="1" applyBorder="1" applyAlignment="1" applyProtection="1">
      <alignment horizontal="left" vertical="center" shrinkToFit="1"/>
      <protection locked="0"/>
    </xf>
    <xf numFmtId="176" fontId="12" fillId="3" borderId="2" xfId="0" applyNumberFormat="1" applyFont="1" applyFill="1" applyBorder="1" applyAlignment="1" applyProtection="1">
      <alignment horizontal="left" vertical="center" shrinkToFit="1"/>
      <protection locked="0"/>
    </xf>
    <xf numFmtId="176" fontId="12" fillId="3" borderId="22" xfId="0" applyNumberFormat="1" applyFont="1" applyFill="1" applyBorder="1" applyAlignment="1" applyProtection="1">
      <alignment horizontal="left" vertical="center" shrinkToFit="1"/>
      <protection locked="0"/>
    </xf>
    <xf numFmtId="176" fontId="12" fillId="0" borderId="0" xfId="0" applyNumberFormat="1" applyFont="1" applyAlignment="1" applyProtection="1">
      <alignment horizontal="left" vertical="center" wrapText="1"/>
      <protection locked="0"/>
    </xf>
    <xf numFmtId="49" fontId="12" fillId="0" borderId="0" xfId="0" applyNumberFormat="1" applyFont="1" applyAlignment="1" applyProtection="1">
      <alignment horizontal="left" vertical="center"/>
      <protection locked="0"/>
    </xf>
    <xf numFmtId="0" fontId="12" fillId="3" borderId="0" xfId="0" applyFont="1" applyFill="1" applyAlignment="1" applyProtection="1">
      <alignment horizontal="center" vertical="center" shrinkToFit="1"/>
      <protection locked="0"/>
    </xf>
    <xf numFmtId="49" fontId="12" fillId="3" borderId="15" xfId="0" applyNumberFormat="1" applyFont="1" applyFill="1" applyBorder="1" applyAlignment="1" applyProtection="1">
      <alignment horizontal="left" vertical="center"/>
      <protection locked="0"/>
    </xf>
    <xf numFmtId="49" fontId="12" fillId="3" borderId="2" xfId="0" applyNumberFormat="1" applyFont="1" applyFill="1" applyBorder="1" applyAlignment="1" applyProtection="1">
      <alignment horizontal="left" vertical="center"/>
      <protection locked="0"/>
    </xf>
    <xf numFmtId="49" fontId="12" fillId="3" borderId="22" xfId="0" applyNumberFormat="1" applyFont="1" applyFill="1" applyBorder="1" applyAlignment="1" applyProtection="1">
      <alignment horizontal="left" vertical="center"/>
      <protection locked="0"/>
    </xf>
    <xf numFmtId="176" fontId="12" fillId="3" borderId="6" xfId="0" applyNumberFormat="1" applyFont="1" applyFill="1" applyBorder="1" applyAlignment="1" applyProtection="1">
      <alignment horizontal="left" vertical="center" wrapText="1"/>
      <protection locked="0"/>
    </xf>
    <xf numFmtId="176" fontId="12" fillId="3" borderId="18" xfId="0" applyNumberFormat="1" applyFont="1" applyFill="1" applyBorder="1" applyAlignment="1" applyProtection="1">
      <alignment horizontal="left" vertical="center" wrapText="1"/>
      <protection locked="0"/>
    </xf>
    <xf numFmtId="176" fontId="12" fillId="3" borderId="11" xfId="0" applyNumberFormat="1" applyFont="1" applyFill="1" applyBorder="1" applyAlignment="1" applyProtection="1">
      <alignment horizontal="left" vertical="center" wrapText="1"/>
      <protection locked="0"/>
    </xf>
    <xf numFmtId="176" fontId="12" fillId="3" borderId="0" xfId="0" applyNumberFormat="1" applyFont="1" applyFill="1" applyAlignment="1" applyProtection="1">
      <alignment horizontal="left" vertical="center"/>
      <protection locked="0"/>
    </xf>
    <xf numFmtId="49" fontId="12" fillId="3" borderId="52" xfId="0" applyNumberFormat="1" applyFont="1" applyFill="1" applyBorder="1" applyAlignment="1" applyProtection="1">
      <alignment horizontal="left" vertical="center"/>
      <protection locked="0"/>
    </xf>
    <xf numFmtId="49" fontId="12" fillId="3" borderId="13" xfId="0" applyNumberFormat="1" applyFont="1" applyFill="1" applyBorder="1" applyAlignment="1" applyProtection="1">
      <alignment horizontal="left" vertical="center" shrinkToFit="1"/>
      <protection locked="0"/>
    </xf>
    <xf numFmtId="176" fontId="12" fillId="3" borderId="13" xfId="0" applyNumberFormat="1" applyFont="1" applyFill="1" applyBorder="1" applyAlignment="1" applyProtection="1">
      <alignment horizontal="left" vertical="center" wrapText="1"/>
      <protection locked="0"/>
    </xf>
    <xf numFmtId="176" fontId="9" fillId="0" borderId="47" xfId="0" applyNumberFormat="1" applyFont="1" applyBorder="1" applyAlignment="1">
      <alignment horizontal="left" vertical="center"/>
    </xf>
    <xf numFmtId="176" fontId="9" fillId="3" borderId="62" xfId="0" applyNumberFormat="1" applyFont="1" applyFill="1" applyBorder="1" applyAlignment="1" applyProtection="1">
      <alignment horizontal="center" vertical="center" wrapText="1"/>
      <protection locked="0"/>
    </xf>
    <xf numFmtId="176" fontId="9" fillId="3" borderId="63" xfId="0" applyNumberFormat="1" applyFont="1" applyFill="1" applyBorder="1" applyAlignment="1" applyProtection="1">
      <alignment horizontal="center" vertical="center" wrapText="1"/>
      <protection locked="0"/>
    </xf>
    <xf numFmtId="176" fontId="9" fillId="3" borderId="64" xfId="0" applyNumberFormat="1" applyFont="1" applyFill="1" applyBorder="1" applyAlignment="1" applyProtection="1">
      <alignment horizontal="center" vertical="center" wrapText="1"/>
      <protection locked="0"/>
    </xf>
    <xf numFmtId="176" fontId="9" fillId="0" borderId="20" xfId="0" applyNumberFormat="1" applyFont="1" applyBorder="1" applyAlignment="1">
      <alignment horizontal="center" vertical="center"/>
    </xf>
    <xf numFmtId="176" fontId="9" fillId="0" borderId="1" xfId="0" applyNumberFormat="1" applyFont="1" applyBorder="1" applyAlignment="1">
      <alignment horizontal="center" vertical="center"/>
    </xf>
    <xf numFmtId="176" fontId="9" fillId="0" borderId="26" xfId="0" applyNumberFormat="1" applyFont="1" applyBorder="1" applyAlignment="1">
      <alignment horizontal="center" vertical="center"/>
    </xf>
    <xf numFmtId="176" fontId="9" fillId="0" borderId="48" xfId="0" applyNumberFormat="1" applyFont="1" applyBorder="1" applyAlignment="1">
      <alignment horizontal="left" vertical="center"/>
    </xf>
    <xf numFmtId="176" fontId="9" fillId="0" borderId="51" xfId="0" applyNumberFormat="1" applyFont="1" applyBorder="1" applyAlignment="1">
      <alignment horizontal="left" vertical="center"/>
    </xf>
    <xf numFmtId="176" fontId="9" fillId="0" borderId="49" xfId="0" applyNumberFormat="1" applyFont="1" applyBorder="1" applyAlignment="1">
      <alignment horizontal="left" vertical="center"/>
    </xf>
    <xf numFmtId="176" fontId="9" fillId="0" borderId="15" xfId="0" applyNumberFormat="1" applyFont="1" applyBorder="1" applyAlignment="1">
      <alignment horizontal="left" vertical="center"/>
    </xf>
    <xf numFmtId="176" fontId="9" fillId="0" borderId="2" xfId="0" applyNumberFormat="1" applyFont="1" applyBorder="1" applyAlignment="1">
      <alignment horizontal="left" vertical="center"/>
    </xf>
    <xf numFmtId="176" fontId="9" fillId="0" borderId="22" xfId="0" applyNumberFormat="1" applyFont="1" applyBorder="1" applyAlignment="1">
      <alignment horizontal="left" vertical="center"/>
    </xf>
    <xf numFmtId="176" fontId="12" fillId="0" borderId="40" xfId="0" applyNumberFormat="1" applyFont="1" applyBorder="1" applyAlignment="1">
      <alignment horizontal="center" vertical="center"/>
    </xf>
    <xf numFmtId="176" fontId="12" fillId="0" borderId="41" xfId="0" applyNumberFormat="1" applyFont="1" applyBorder="1" applyAlignment="1">
      <alignment horizontal="center" vertical="center"/>
    </xf>
    <xf numFmtId="176" fontId="12" fillId="0" borderId="50" xfId="0" applyNumberFormat="1" applyFont="1" applyBorder="1" applyAlignment="1">
      <alignment horizontal="left" vertical="center"/>
    </xf>
    <xf numFmtId="176" fontId="12" fillId="0" borderId="2" xfId="0" applyNumberFormat="1" applyFont="1" applyBorder="1" applyAlignment="1">
      <alignment horizontal="left" vertical="center"/>
    </xf>
    <xf numFmtId="176" fontId="12" fillId="0" borderId="22" xfId="0" applyNumberFormat="1" applyFont="1" applyBorder="1" applyAlignment="1">
      <alignment horizontal="left" vertical="center"/>
    </xf>
    <xf numFmtId="49" fontId="12" fillId="3" borderId="13" xfId="0" applyNumberFormat="1" applyFont="1" applyFill="1" applyBorder="1" applyAlignment="1" applyProtection="1">
      <alignment horizontal="left" vertical="center"/>
      <protection locked="0"/>
    </xf>
    <xf numFmtId="176" fontId="12" fillId="3" borderId="13" xfId="0" applyNumberFormat="1" applyFont="1" applyFill="1" applyBorder="1" applyAlignment="1" applyProtection="1">
      <alignment horizontal="left" vertical="center"/>
      <protection locked="0"/>
    </xf>
    <xf numFmtId="176" fontId="12" fillId="3" borderId="2" xfId="0" applyNumberFormat="1" applyFont="1" applyFill="1" applyBorder="1" applyAlignment="1" applyProtection="1">
      <alignment horizontal="left" vertical="center"/>
      <protection locked="0"/>
    </xf>
    <xf numFmtId="49" fontId="12" fillId="3" borderId="2" xfId="0" applyNumberFormat="1" applyFont="1" applyFill="1" applyBorder="1" applyAlignment="1" applyProtection="1">
      <alignment horizontal="left" vertical="center" wrapText="1"/>
      <protection locked="0"/>
    </xf>
    <xf numFmtId="180" fontId="12" fillId="3" borderId="2" xfId="0" applyNumberFormat="1" applyFont="1" applyFill="1" applyBorder="1" applyAlignment="1" applyProtection="1">
      <alignment horizontal="center" vertical="center" shrinkToFit="1"/>
      <protection locked="0"/>
    </xf>
    <xf numFmtId="176" fontId="9" fillId="0" borderId="0" xfId="0" applyNumberFormat="1" applyFont="1" applyAlignment="1" applyProtection="1">
      <alignment horizontal="left" vertical="center"/>
      <protection locked="0"/>
    </xf>
    <xf numFmtId="38" fontId="9" fillId="0" borderId="43" xfId="0" applyNumberFormat="1" applyFont="1" applyBorder="1" applyAlignment="1">
      <alignment horizontal="center" vertical="center" wrapText="1"/>
    </xf>
    <xf numFmtId="38" fontId="9" fillId="0" borderId="11" xfId="0" applyNumberFormat="1" applyFont="1" applyBorder="1" applyAlignment="1">
      <alignment horizontal="center" vertical="center" wrapText="1"/>
    </xf>
    <xf numFmtId="38" fontId="17" fillId="0" borderId="43" xfId="0" applyNumberFormat="1" applyFont="1" applyBorder="1" applyAlignment="1">
      <alignment horizontal="center" vertical="center" wrapText="1"/>
    </xf>
    <xf numFmtId="38" fontId="17" fillId="0" borderId="11" xfId="0" applyNumberFormat="1" applyFont="1" applyBorder="1" applyAlignment="1">
      <alignment horizontal="center" vertical="center" wrapText="1"/>
    </xf>
    <xf numFmtId="177" fontId="9" fillId="0" borderId="37" xfId="0" applyNumberFormat="1" applyFont="1" applyBorder="1" applyAlignment="1">
      <alignment horizontal="center" vertical="center"/>
    </xf>
    <xf numFmtId="177" fontId="9" fillId="0" borderId="21" xfId="0" applyNumberFormat="1" applyFont="1" applyBorder="1" applyAlignment="1">
      <alignment horizontal="center" vertical="center"/>
    </xf>
    <xf numFmtId="38" fontId="9" fillId="0" borderId="3" xfId="0" applyNumberFormat="1" applyFont="1" applyBorder="1" applyAlignment="1">
      <alignment horizontal="center" vertical="center" wrapText="1"/>
    </xf>
    <xf numFmtId="38" fontId="9" fillId="0" borderId="30" xfId="0" applyNumberFormat="1" applyFont="1" applyBorder="1" applyAlignment="1">
      <alignment horizontal="center" vertical="center"/>
    </xf>
    <xf numFmtId="38" fontId="9" fillId="0" borderId="1" xfId="0" applyNumberFormat="1" applyFont="1" applyBorder="1" applyAlignment="1">
      <alignment horizontal="center" vertical="center"/>
    </xf>
    <xf numFmtId="38" fontId="9" fillId="0" borderId="34" xfId="0" applyNumberFormat="1" applyFont="1" applyBorder="1" applyAlignment="1">
      <alignment horizontal="center" vertical="center"/>
    </xf>
    <xf numFmtId="38" fontId="9" fillId="0" borderId="12" xfId="0" applyNumberFormat="1" applyFont="1" applyBorder="1" applyAlignment="1">
      <alignment horizontal="center" vertical="center"/>
    </xf>
    <xf numFmtId="38" fontId="9" fillId="0" borderId="43" xfId="0" applyNumberFormat="1" applyFont="1" applyBorder="1" applyAlignment="1">
      <alignment horizontal="center" vertical="center"/>
    </xf>
    <xf numFmtId="38" fontId="9" fillId="0" borderId="11" xfId="0" applyNumberFormat="1" applyFont="1" applyBorder="1" applyAlignment="1">
      <alignment horizontal="center" vertical="center"/>
    </xf>
    <xf numFmtId="38" fontId="16" fillId="0" borderId="43" xfId="0" applyNumberFormat="1" applyFont="1" applyBorder="1" applyAlignment="1">
      <alignment horizontal="center" vertical="center" wrapText="1"/>
    </xf>
    <xf numFmtId="38" fontId="16" fillId="0" borderId="11" xfId="0" applyNumberFormat="1" applyFont="1" applyBorder="1" applyAlignment="1">
      <alignment horizontal="center" vertical="center" wrapText="1"/>
    </xf>
    <xf numFmtId="38" fontId="9" fillId="0" borderId="8" xfId="0" applyNumberFormat="1" applyFont="1" applyBorder="1" applyAlignment="1">
      <alignment horizontal="center" vertical="center" wrapText="1"/>
    </xf>
    <xf numFmtId="38" fontId="17" fillId="0" borderId="44" xfId="0" applyNumberFormat="1" applyFont="1" applyBorder="1" applyAlignment="1">
      <alignment horizontal="center" vertical="center" wrapText="1"/>
    </xf>
    <xf numFmtId="177" fontId="9" fillId="0" borderId="37" xfId="0" applyNumberFormat="1" applyFont="1" applyBorder="1" applyAlignment="1">
      <alignment horizontal="center" vertical="center" shrinkToFit="1"/>
    </xf>
    <xf numFmtId="177" fontId="9" fillId="0" borderId="36" xfId="0" applyNumberFormat="1" applyFont="1" applyBorder="1" applyAlignment="1">
      <alignment horizontal="center" vertical="center" shrinkToFit="1"/>
    </xf>
    <xf numFmtId="38" fontId="9" fillId="0" borderId="34" xfId="0" applyNumberFormat="1" applyFont="1" applyBorder="1" applyAlignment="1">
      <alignment horizontal="center" vertical="center" shrinkToFit="1"/>
    </xf>
    <xf numFmtId="38" fontId="9" fillId="0" borderId="42" xfId="0" applyNumberFormat="1" applyFont="1" applyBorder="1" applyAlignment="1">
      <alignment horizontal="center" vertical="center" shrinkToFit="1"/>
    </xf>
    <xf numFmtId="38" fontId="9" fillId="0" borderId="43" xfId="0" applyNumberFormat="1" applyFont="1" applyBorder="1" applyAlignment="1">
      <alignment horizontal="center" vertical="center" shrinkToFit="1"/>
    </xf>
    <xf numFmtId="38" fontId="9" fillId="0" borderId="44" xfId="0" applyNumberFormat="1" applyFont="1" applyBorder="1" applyAlignment="1">
      <alignment horizontal="center" vertical="center" shrinkToFit="1"/>
    </xf>
    <xf numFmtId="38" fontId="9" fillId="0" borderId="55" xfId="0" applyNumberFormat="1" applyFont="1" applyBorder="1" applyAlignment="1">
      <alignment horizontal="center" vertical="center" wrapText="1"/>
    </xf>
    <xf numFmtId="38" fontId="9" fillId="0" borderId="56" xfId="0" applyNumberFormat="1" applyFont="1" applyBorder="1" applyAlignment="1">
      <alignment horizontal="center" vertical="center" wrapText="1"/>
    </xf>
    <xf numFmtId="38" fontId="9" fillId="0" borderId="57" xfId="0" applyNumberFormat="1" applyFont="1" applyBorder="1" applyAlignment="1">
      <alignment horizontal="center" vertical="center" wrapText="1"/>
    </xf>
    <xf numFmtId="38" fontId="9" fillId="0" borderId="44" xfId="0" applyNumberFormat="1" applyFont="1" applyBorder="1" applyAlignment="1">
      <alignment horizontal="center" vertical="center" wrapText="1"/>
    </xf>
    <xf numFmtId="38" fontId="9" fillId="0" borderId="32" xfId="0" applyNumberFormat="1" applyFont="1" applyBorder="1" applyAlignment="1">
      <alignment horizontal="center" vertical="center" wrapText="1"/>
    </xf>
    <xf numFmtId="38" fontId="17" fillId="0" borderId="8" xfId="0" applyNumberFormat="1" applyFont="1" applyBorder="1" applyAlignment="1">
      <alignment horizontal="center" vertical="center" wrapText="1"/>
    </xf>
    <xf numFmtId="38" fontId="17" fillId="0" borderId="32" xfId="0" applyNumberFormat="1" applyFont="1" applyBorder="1" applyAlignment="1">
      <alignment horizontal="center" vertical="center" wrapText="1"/>
    </xf>
    <xf numFmtId="177" fontId="9" fillId="0" borderId="29" xfId="0" applyNumberFormat="1" applyFont="1" applyBorder="1" applyAlignment="1">
      <alignment horizontal="center" vertical="center"/>
    </xf>
    <xf numFmtId="177" fontId="9" fillId="0" borderId="59" xfId="0" applyNumberFormat="1" applyFont="1" applyBorder="1" applyAlignment="1">
      <alignment horizontal="center" vertical="center"/>
    </xf>
    <xf numFmtId="38" fontId="9" fillId="0" borderId="7" xfId="0" applyNumberFormat="1" applyFont="1" applyBorder="1" applyAlignment="1">
      <alignment horizontal="center" vertical="center" wrapText="1"/>
    </xf>
    <xf numFmtId="38" fontId="9" fillId="0" borderId="58" xfId="0" applyNumberFormat="1" applyFont="1" applyBorder="1" applyAlignment="1">
      <alignment horizontal="center" vertical="center" wrapText="1"/>
    </xf>
    <xf numFmtId="38" fontId="9" fillId="0" borderId="8" xfId="0" applyNumberFormat="1" applyFont="1" applyBorder="1" applyAlignment="1">
      <alignment horizontal="center" vertical="center"/>
    </xf>
    <xf numFmtId="38" fontId="9" fillId="0" borderId="32" xfId="0" applyNumberFormat="1" applyFont="1" applyBorder="1" applyAlignment="1">
      <alignment horizontal="center" vertical="center"/>
    </xf>
    <xf numFmtId="38" fontId="9" fillId="0" borderId="55" xfId="0" applyNumberFormat="1" applyFont="1" applyBorder="1" applyAlignment="1">
      <alignment horizontal="center" vertical="center"/>
    </xf>
    <xf numFmtId="38" fontId="9" fillId="0" borderId="56" xfId="0" applyNumberFormat="1" applyFont="1" applyBorder="1" applyAlignment="1">
      <alignment horizontal="center" vertical="center"/>
    </xf>
    <xf numFmtId="38" fontId="9" fillId="0" borderId="57" xfId="0" applyNumberFormat="1" applyFont="1" applyBorder="1" applyAlignment="1">
      <alignment horizontal="center" vertical="center"/>
    </xf>
    <xf numFmtId="38" fontId="9" fillId="0" borderId="35" xfId="0" applyNumberFormat="1" applyFont="1" applyBorder="1" applyAlignment="1">
      <alignment horizontal="center" vertical="center"/>
    </xf>
    <xf numFmtId="38" fontId="9" fillId="0" borderId="47" xfId="0" applyNumberFormat="1" applyFont="1" applyBorder="1" applyAlignment="1">
      <alignment horizontal="center" vertical="center"/>
    </xf>
    <xf numFmtId="38" fontId="9" fillId="0" borderId="45" xfId="0" applyNumberFormat="1" applyFont="1" applyBorder="1" applyAlignment="1">
      <alignment horizontal="center" vertical="center"/>
    </xf>
    <xf numFmtId="38" fontId="10" fillId="0" borderId="8" xfId="0" applyNumberFormat="1" applyFont="1" applyBorder="1" applyAlignment="1">
      <alignment horizontal="center" vertical="center" wrapText="1"/>
    </xf>
    <xf numFmtId="38" fontId="10" fillId="0" borderId="32" xfId="0" applyNumberFormat="1" applyFont="1" applyBorder="1" applyAlignment="1">
      <alignment horizontal="center" vertical="center"/>
    </xf>
    <xf numFmtId="177" fontId="9" fillId="0" borderId="29" xfId="0" applyNumberFormat="1" applyFont="1" applyBorder="1" applyAlignment="1">
      <alignment horizontal="center" vertical="center" shrinkToFit="1"/>
    </xf>
    <xf numFmtId="177" fontId="9" fillId="0" borderId="59" xfId="0" applyNumberFormat="1" applyFont="1" applyBorder="1" applyAlignment="1">
      <alignment horizontal="center" vertical="center" shrinkToFit="1"/>
    </xf>
    <xf numFmtId="38" fontId="9" fillId="0" borderId="58" xfId="0" applyNumberFormat="1" applyFont="1" applyBorder="1" applyAlignment="1">
      <alignment horizontal="center" vertical="center"/>
    </xf>
    <xf numFmtId="38" fontId="9" fillId="0" borderId="7" xfId="0" applyNumberFormat="1" applyFont="1" applyBorder="1" applyAlignment="1">
      <alignment horizontal="center" vertical="center"/>
    </xf>
    <xf numFmtId="38" fontId="10" fillId="0" borderId="32" xfId="0" applyNumberFormat="1" applyFont="1" applyBorder="1" applyAlignment="1">
      <alignment horizontal="center" vertical="center" wrapText="1"/>
    </xf>
    <xf numFmtId="38" fontId="9" fillId="0" borderId="4" xfId="0" applyNumberFormat="1" applyFont="1" applyBorder="1" applyAlignment="1">
      <alignment horizontal="center" vertical="center"/>
    </xf>
    <xf numFmtId="38" fontId="9" fillId="0" borderId="5" xfId="0" applyNumberFormat="1" applyFont="1" applyBorder="1" applyAlignment="1">
      <alignment horizontal="center" vertical="center"/>
    </xf>
    <xf numFmtId="38" fontId="9" fillId="0" borderId="20" xfId="0" applyNumberFormat="1" applyFont="1" applyBorder="1" applyAlignment="1">
      <alignment horizontal="center" vertical="center"/>
    </xf>
    <xf numFmtId="177" fontId="9" fillId="0" borderId="36" xfId="0" applyNumberFormat="1" applyFont="1" applyBorder="1" applyAlignment="1">
      <alignment horizontal="center" vertical="center"/>
    </xf>
    <xf numFmtId="38" fontId="9" fillId="0" borderId="26" xfId="0" applyNumberFormat="1" applyFont="1" applyBorder="1" applyAlignment="1">
      <alignment horizontal="center" vertical="center"/>
    </xf>
    <xf numFmtId="38" fontId="9" fillId="0" borderId="42" xfId="0" applyNumberFormat="1" applyFont="1" applyBorder="1" applyAlignment="1">
      <alignment horizontal="center" vertical="center"/>
    </xf>
    <xf numFmtId="38" fontId="9" fillId="0" borderId="44" xfId="0" applyNumberFormat="1" applyFont="1" applyBorder="1" applyAlignment="1">
      <alignment horizontal="center" vertical="center"/>
    </xf>
  </cellXfs>
  <cellStyles count="9">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subhead" xfId="5" xr:uid="{00000000-0005-0000-0000-000004000000}"/>
    <cellStyle name="桁区切り" xfId="8" builtinId="6"/>
    <cellStyle name="標準" xfId="0" builtinId="0"/>
    <cellStyle name="標準 2" xfId="7" xr:uid="{00000000-0005-0000-0000-000007000000}"/>
    <cellStyle name="未定義" xfId="6" xr:uid="{00000000-0005-0000-0000-000008000000}"/>
  </cellStyles>
  <dxfs count="0"/>
  <tableStyles count="0" defaultTableStyle="TableStyleMedium2"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11206</xdr:colOff>
      <xdr:row>71</xdr:row>
      <xdr:rowOff>110534</xdr:rowOff>
    </xdr:from>
    <xdr:to>
      <xdr:col>6</xdr:col>
      <xdr:colOff>1952813</xdr:colOff>
      <xdr:row>96</xdr:row>
      <xdr:rowOff>168088</xdr:rowOff>
    </xdr:to>
    <xdr:sp macro="" textlink="">
      <xdr:nvSpPr>
        <xdr:cNvPr id="2" name="正方形/長方形 1">
          <a:extLst>
            <a:ext uri="{FF2B5EF4-FFF2-40B4-BE49-F238E27FC236}">
              <a16:creationId xmlns:a16="http://schemas.microsoft.com/office/drawing/2014/main" id="{C445BAC3-AF7F-40C6-9696-1D8F330CE4C9}"/>
            </a:ext>
          </a:extLst>
        </xdr:cNvPr>
        <xdr:cNvSpPr/>
      </xdr:nvSpPr>
      <xdr:spPr>
        <a:xfrm>
          <a:off x="11206" y="17143475"/>
          <a:ext cx="9415931" cy="543637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285750" marR="0" lvl="0" indent="-2857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ja-JP" altLang="ja-JP" sz="1600" u="sng">
              <a:solidFill>
                <a:schemeClr val="lt1"/>
              </a:solidFill>
              <a:effectLst/>
              <a:latin typeface="+mn-lt"/>
              <a:ea typeface="+mn-ea"/>
              <a:cs typeface="+mn-cs"/>
            </a:rPr>
            <a:t>水色セル以外については変更等しないでください。</a:t>
          </a:r>
          <a:endParaRPr lang="en-US" altLang="ja-JP" sz="1600" u="sng">
            <a:effectLst/>
          </a:endParaRPr>
        </a:p>
        <a:p>
          <a:pPr marL="285750" indent="-285750" algn="l">
            <a:buFont typeface="Arial" panose="020B0604020202020204" pitchFamily="34" charset="0"/>
            <a:buChar char="•"/>
          </a:pPr>
          <a:r>
            <a:rPr lang="ja-JP" altLang="en-US" sz="1600">
              <a:effectLst/>
            </a:rPr>
            <a:t>再委託契約が認められた場合は本ファイルをコピーの上、再委託先毎に別途作成してください。</a:t>
          </a:r>
          <a:endParaRPr lang="en-US" altLang="ja-JP" sz="1600">
            <a:effectLst/>
          </a:endParaRPr>
        </a:p>
        <a:p>
          <a:pPr marL="285750" indent="-285750" algn="l">
            <a:buFont typeface="Arial" panose="020B0604020202020204" pitchFamily="34" charset="0"/>
            <a:buChar char="•"/>
          </a:pPr>
          <a:r>
            <a:rPr lang="ja-JP" altLang="en-US" sz="1600">
              <a:effectLst/>
            </a:rPr>
            <a:t>各費目</a:t>
          </a:r>
          <a:r>
            <a:rPr lang="ja-JP" altLang="en-US" sz="1600">
              <a:solidFill>
                <a:schemeClr val="bg1"/>
              </a:solidFill>
              <a:effectLst/>
            </a:rPr>
            <a:t>シート</a:t>
          </a:r>
          <a:r>
            <a:rPr lang="ja-JP" altLang="en-US" sz="1600">
              <a:solidFill>
                <a:schemeClr val="bg1"/>
              </a:solidFill>
              <a:effectLst/>
              <a:latin typeface="+mn-lt"/>
              <a:ea typeface="+mn-ea"/>
              <a:cs typeface="+mn-cs"/>
            </a:rPr>
            <a:t>（設備備品費～その他のシート）</a:t>
          </a:r>
          <a:r>
            <a:rPr lang="ja-JP" altLang="en-US" sz="1600">
              <a:solidFill>
                <a:schemeClr val="bg1"/>
              </a:solidFill>
              <a:effectLst/>
            </a:rPr>
            <a:t>は記入例を削除した状態で記載してください。</a:t>
          </a:r>
          <a:endParaRPr lang="en-US" altLang="ja-JP" sz="1600">
            <a:solidFill>
              <a:schemeClr val="bg1"/>
            </a:solidFill>
            <a:effectLst/>
          </a:endParaRPr>
        </a:p>
        <a:p>
          <a:pPr marL="285750" indent="-285750" algn="l">
            <a:buFont typeface="Arial" panose="020B0604020202020204" pitchFamily="34" charset="0"/>
            <a:buChar char="•"/>
          </a:pPr>
          <a:endParaRPr lang="en-US" altLang="ja-JP" sz="1600">
            <a:solidFill>
              <a:schemeClr val="bg1"/>
            </a:solidFill>
            <a:effectLst/>
          </a:endParaRPr>
        </a:p>
        <a:p>
          <a:r>
            <a:rPr lang="ja-JP" altLang="ja-JP" sz="1600">
              <a:solidFill>
                <a:schemeClr val="bg1"/>
              </a:solidFill>
              <a:effectLst/>
              <a:latin typeface="+mn-lt"/>
              <a:ea typeface="+mn-ea"/>
              <a:cs typeface="+mn-cs"/>
            </a:rPr>
            <a:t>＜経費内訳＞</a:t>
          </a:r>
          <a:endParaRPr lang="en-US" altLang="ja-JP" sz="1600">
            <a:solidFill>
              <a:schemeClr val="bg1"/>
            </a:solidFill>
            <a:effectLst/>
            <a:latin typeface="+mn-lt"/>
            <a:ea typeface="+mn-ea"/>
            <a:cs typeface="+mn-cs"/>
          </a:endParaRPr>
        </a:p>
        <a:p>
          <a:r>
            <a:rPr lang="ja-JP" altLang="en-US" sz="1600">
              <a:solidFill>
                <a:schemeClr val="bg1"/>
              </a:solidFill>
              <a:effectLst/>
              <a:latin typeface="+mn-lt"/>
              <a:ea typeface="+mn-ea"/>
              <a:cs typeface="+mn-cs"/>
            </a:rPr>
            <a:t>・当該事業年度</a:t>
          </a:r>
          <a:r>
            <a:rPr lang="ja-JP" altLang="ja-JP" sz="1600">
              <a:solidFill>
                <a:schemeClr val="bg1"/>
              </a:solidFill>
              <a:effectLst/>
              <a:latin typeface="+mn-lt"/>
              <a:ea typeface="+mn-ea"/>
              <a:cs typeface="+mn-cs"/>
            </a:rPr>
            <a:t>の経費内訳</a:t>
          </a:r>
          <a:endParaRPr lang="en-US" altLang="ja-JP" sz="1600">
            <a:solidFill>
              <a:schemeClr val="bg1"/>
            </a:solidFill>
            <a:effectLst/>
            <a:latin typeface="+mn-lt"/>
            <a:ea typeface="+mn-ea"/>
            <a:cs typeface="+mn-cs"/>
          </a:endParaRPr>
        </a:p>
        <a:p>
          <a:r>
            <a:rPr lang="ja-JP" altLang="en-US" sz="1600">
              <a:solidFill>
                <a:schemeClr val="bg1"/>
              </a:solidFill>
              <a:effectLst/>
              <a:latin typeface="+mn-lt"/>
              <a:ea typeface="+mn-ea"/>
              <a:cs typeface="+mn-cs"/>
            </a:rPr>
            <a:t>　各費目シート</a:t>
          </a:r>
          <a:r>
            <a:rPr lang="ja-JP" altLang="ja-JP" sz="1600">
              <a:solidFill>
                <a:schemeClr val="bg1"/>
              </a:solidFill>
              <a:effectLst/>
              <a:latin typeface="+mn-lt"/>
              <a:ea typeface="+mn-ea"/>
              <a:cs typeface="+mn-cs"/>
            </a:rPr>
            <a:t>から自動入力されます</a:t>
          </a:r>
          <a:r>
            <a:rPr lang="ja-JP" altLang="en-US" sz="1600">
              <a:solidFill>
                <a:schemeClr val="bg1"/>
              </a:solidFill>
              <a:effectLst/>
              <a:latin typeface="+mn-lt"/>
              <a:ea typeface="+mn-ea"/>
              <a:cs typeface="+mn-cs"/>
            </a:rPr>
            <a:t>。その他（消費税相当額）及び</a:t>
          </a:r>
          <a:r>
            <a:rPr lang="ja-JP" altLang="ja-JP" sz="1600">
              <a:solidFill>
                <a:schemeClr val="bg1"/>
              </a:solidFill>
              <a:effectLst/>
              <a:latin typeface="+mn-lt"/>
              <a:ea typeface="+mn-ea"/>
              <a:cs typeface="+mn-cs"/>
            </a:rPr>
            <a:t>間接経費率のみ入力してください（整数値）。間接経費は小数点以下切り捨てとなっています。</a:t>
          </a:r>
          <a:endParaRPr lang="en-US" altLang="ja-JP" sz="1600">
            <a:solidFill>
              <a:schemeClr val="bg1"/>
            </a:solidFill>
            <a:effectLst/>
            <a:latin typeface="+mn-lt"/>
            <a:ea typeface="+mn-ea"/>
            <a:cs typeface="+mn-cs"/>
          </a:endParaRPr>
        </a:p>
        <a:p>
          <a:pPr marL="285750" indent="-285750" algn="l">
            <a:buFont typeface="Arial" panose="020B0604020202020204" pitchFamily="34" charset="0"/>
            <a:buChar char="•"/>
          </a:pPr>
          <a:endParaRPr kumimoji="1" lang="en-US" altLang="ja-JP" sz="1200">
            <a:solidFill>
              <a:schemeClr val="bg1"/>
            </a:solidFill>
            <a:effectLst/>
            <a:latin typeface="+mn-lt"/>
            <a:ea typeface="+mn-ea"/>
            <a:cs typeface="+mn-cs"/>
          </a:endParaRPr>
        </a:p>
        <a:p>
          <a:pPr marL="285750" indent="-285750" algn="l">
            <a:buFont typeface="Arial" panose="020B0604020202020204" pitchFamily="34" charset="0"/>
            <a:buChar char="•"/>
          </a:pPr>
          <a:r>
            <a:rPr lang="ja-JP" altLang="en-US" sz="1200">
              <a:solidFill>
                <a:schemeClr val="bg1"/>
              </a:solidFill>
              <a:effectLst/>
            </a:rPr>
            <a:t>「契約者（乙）住所」：登記された住所を記載してください。（丁目・番地・号　等、正確に記載してください。）</a:t>
          </a:r>
          <a:endParaRPr lang="en-US" altLang="ja-JP" sz="1200">
            <a:solidFill>
              <a:schemeClr val="bg1"/>
            </a:solidFill>
            <a:effectLst/>
          </a:endParaRPr>
        </a:p>
        <a:p>
          <a:pPr marL="285750" indent="-285750" algn="l">
            <a:buFont typeface="Arial" panose="020B0604020202020204" pitchFamily="34" charset="0"/>
            <a:buChar char="•"/>
          </a:pPr>
          <a:r>
            <a:rPr lang="ja-JP" altLang="en-US" sz="1200">
              <a:solidFill>
                <a:schemeClr val="bg1"/>
              </a:solidFill>
              <a:effectLst/>
            </a:rPr>
            <a:t>「契約者（乙）役職名」：</a:t>
          </a:r>
          <a:r>
            <a:rPr lang="ja-JP" altLang="en-US" sz="1200" u="sng">
              <a:solidFill>
                <a:schemeClr val="bg1"/>
              </a:solidFill>
              <a:effectLst/>
            </a:rPr>
            <a:t>契約時のものを記入してください。</a:t>
          </a:r>
          <a:endParaRPr lang="en-US" altLang="ja-JP" sz="1200" u="sng">
            <a:solidFill>
              <a:schemeClr val="bg1"/>
            </a:solidFill>
            <a:effectLst/>
          </a:endParaRPr>
        </a:p>
        <a:p>
          <a:pPr marL="285750" indent="-285750" algn="l">
            <a:buFont typeface="Arial" panose="020B0604020202020204" pitchFamily="34" charset="0"/>
            <a:buChar char="•"/>
          </a:pPr>
          <a:r>
            <a:rPr lang="ja-JP" altLang="en-US" sz="1200">
              <a:solidFill>
                <a:schemeClr val="bg1"/>
              </a:solidFill>
              <a:effectLst/>
            </a:rPr>
            <a:t>「契約者（乙）氏名」：名字とお名前の間に１文字分</a:t>
          </a:r>
          <a:r>
            <a:rPr lang="ja-JP" altLang="en-US" sz="1200">
              <a:solidFill>
                <a:schemeClr val="bg1"/>
              </a:solidFill>
              <a:effectLst/>
              <a:latin typeface="+mn-lt"/>
              <a:ea typeface="+mn-ea"/>
              <a:cs typeface="+mn-cs"/>
            </a:rPr>
            <a:t>のスペースを</a:t>
          </a:r>
          <a:r>
            <a:rPr lang="ja-JP" altLang="en-US" sz="1200">
              <a:solidFill>
                <a:schemeClr val="bg1"/>
              </a:solidFill>
              <a:effectLst/>
            </a:rPr>
            <a:t>入れてください。</a:t>
          </a:r>
          <a:endParaRPr lang="en-US" altLang="ja-JP" sz="1200">
            <a:solidFill>
              <a:schemeClr val="bg1"/>
            </a:solidFill>
            <a:effectLst/>
          </a:endParaRPr>
        </a:p>
        <a:p>
          <a:pPr marL="285750" marR="0" lvl="0" indent="-2857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en-US" sz="1200">
              <a:solidFill>
                <a:schemeClr val="bg1"/>
              </a:solidFill>
              <a:effectLst/>
              <a:latin typeface="+mn-lt"/>
              <a:ea typeface="+mn-ea"/>
              <a:cs typeface="+mn-cs"/>
            </a:rPr>
            <a:t>「契約期間」：</a:t>
          </a:r>
          <a:r>
            <a:rPr kumimoji="1" lang="en-US" altLang="ja-JP" sz="1200">
              <a:solidFill>
                <a:schemeClr val="bg1"/>
              </a:solidFill>
              <a:effectLst/>
              <a:latin typeface="+mn-lt"/>
              <a:ea typeface="+mn-ea"/>
              <a:cs typeface="+mn-cs"/>
            </a:rPr>
            <a:t>yyyy/mm/dd</a:t>
          </a:r>
          <a:r>
            <a:rPr kumimoji="1" lang="ja-JP" altLang="ja-JP" sz="1200">
              <a:solidFill>
                <a:schemeClr val="bg1"/>
              </a:solidFill>
              <a:effectLst/>
              <a:latin typeface="+mn-lt"/>
              <a:ea typeface="+mn-ea"/>
              <a:cs typeface="+mn-cs"/>
            </a:rPr>
            <a:t>と入力していただくと和暦で表示されます。</a:t>
          </a:r>
          <a:endParaRPr kumimoji="1" lang="en-US" altLang="ja-JP" sz="1200">
            <a:solidFill>
              <a:schemeClr val="bg1"/>
            </a:solidFill>
            <a:effectLst/>
            <a:latin typeface="+mn-lt"/>
            <a:ea typeface="+mn-ea"/>
            <a:cs typeface="+mn-cs"/>
          </a:endParaRPr>
        </a:p>
        <a:p>
          <a:pPr marL="285750" marR="0" lvl="0" indent="-2857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ja-JP" altLang="en-US" sz="1200">
              <a:solidFill>
                <a:schemeClr val="bg1"/>
              </a:solidFill>
              <a:effectLst/>
            </a:rPr>
            <a:t>「研究開発担当者所属・役職」：</a:t>
          </a:r>
          <a:r>
            <a:rPr kumimoji="1" lang="ja-JP" altLang="ja-JP" sz="1200">
              <a:solidFill>
                <a:schemeClr val="bg1"/>
              </a:solidFill>
              <a:effectLst/>
              <a:latin typeface="+mn-lt"/>
              <a:ea typeface="+mn-ea"/>
              <a:cs typeface="+mn-cs"/>
            </a:rPr>
            <a:t>「○○部　役職」まで　ご入力ださい。</a:t>
          </a:r>
          <a:endParaRPr lang="ja-JP" altLang="ja-JP" sz="1200">
            <a:solidFill>
              <a:schemeClr val="bg1"/>
            </a:solidFill>
            <a:effectLst/>
          </a:endParaRPr>
        </a:p>
        <a:p>
          <a:pPr marL="285750" indent="-285750" algn="l">
            <a:buFont typeface="Arial" panose="020B0604020202020204" pitchFamily="34" charset="0"/>
            <a:buChar char="•"/>
          </a:pPr>
          <a:r>
            <a:rPr lang="ja-JP" altLang="en-US" sz="1200">
              <a:effectLst/>
            </a:rPr>
            <a:t>「研究開発担当者名」：</a:t>
          </a:r>
          <a:r>
            <a:rPr lang="ja-JP" altLang="en-US" sz="1200" b="0" u="sng">
              <a:effectLst/>
            </a:rPr>
            <a:t>名字とお名前の間に全角１文字分のスペースを入れてください。</a:t>
          </a:r>
          <a:endParaRPr lang="en-US" altLang="ja-JP" sz="1200" b="0" u="sng">
            <a:effectLst/>
          </a:endParaRPr>
        </a:p>
        <a:p>
          <a:pPr marL="285750" indent="-285750" algn="l">
            <a:buFont typeface="Arial" panose="020B0604020202020204" pitchFamily="34" charset="0"/>
            <a:buChar char="•"/>
          </a:pPr>
          <a:r>
            <a:rPr lang="ja-JP" altLang="en-US" sz="1200">
              <a:effectLst/>
            </a:rPr>
            <a:t>「事務連絡担当者</a:t>
          </a:r>
          <a:r>
            <a:rPr lang="en-US" altLang="ja-JP" sz="1200">
              <a:effectLst/>
            </a:rPr>
            <a:t>E-mail</a:t>
          </a:r>
          <a:r>
            <a:rPr lang="ja-JP" altLang="en-US" sz="1200">
              <a:effectLst/>
            </a:rPr>
            <a:t>アドレス」：ｃｃメール送信すべき秘書等の事務連絡ご担当者がいらっしゃる場合に記載してください。</a:t>
          </a:r>
          <a:endParaRPr lang="en-US" altLang="ja-JP" sz="1200">
            <a:effectLst/>
          </a:endParaRPr>
        </a:p>
        <a:p>
          <a:pPr marL="285750" indent="-285750" algn="l">
            <a:buFont typeface="Arial" panose="020B0604020202020204" pitchFamily="34" charset="0"/>
            <a:buChar char="•"/>
          </a:pPr>
          <a:r>
            <a:rPr lang="ja-JP" altLang="en-US" sz="1200">
              <a:effectLst/>
            </a:rPr>
            <a:t>「事務連絡担当者氏名」：上記にて記入した場合に、差し支えなければご記入願います。</a:t>
          </a:r>
          <a:endParaRPr lang="en-US" altLang="ja-JP" sz="1200">
            <a:effectLst/>
          </a:endParaRPr>
        </a:p>
        <a:p>
          <a:pPr marL="285750" indent="-285750" algn="l">
            <a:buFont typeface="Arial" panose="020B0604020202020204" pitchFamily="34" charset="0"/>
            <a:buChar char="•"/>
          </a:pPr>
          <a:r>
            <a:rPr kumimoji="1" lang="ja-JP" altLang="en-US" sz="1200">
              <a:solidFill>
                <a:schemeClr val="lt1"/>
              </a:solidFill>
              <a:effectLst/>
              <a:latin typeface="+mn-lt"/>
              <a:ea typeface="+mn-ea"/>
              <a:cs typeface="+mn-cs"/>
            </a:rPr>
            <a:t>「</a:t>
          </a:r>
          <a:r>
            <a:rPr kumimoji="1" lang="ja-JP" altLang="ja-JP" sz="1200">
              <a:solidFill>
                <a:schemeClr val="lt1"/>
              </a:solidFill>
              <a:effectLst/>
              <a:latin typeface="+mn-lt"/>
              <a:ea typeface="+mn-ea"/>
              <a:cs typeface="+mn-cs"/>
            </a:rPr>
            <a:t>契約担当</a:t>
          </a:r>
          <a:r>
            <a:rPr kumimoji="1" lang="ja-JP" altLang="en-US" sz="1200">
              <a:solidFill>
                <a:schemeClr val="lt1"/>
              </a:solidFill>
              <a:effectLst/>
              <a:latin typeface="+mn-lt"/>
              <a:ea typeface="+mn-ea"/>
              <a:cs typeface="+mn-cs"/>
            </a:rPr>
            <a:t>者」：</a:t>
          </a:r>
          <a:r>
            <a:rPr kumimoji="1" lang="ja-JP" altLang="ja-JP" sz="1200">
              <a:solidFill>
                <a:schemeClr val="lt1"/>
              </a:solidFill>
              <a:effectLst/>
              <a:latin typeface="+mn-lt"/>
              <a:ea typeface="+mn-ea"/>
              <a:cs typeface="+mn-cs"/>
            </a:rPr>
            <a:t>郵便番号、住所、所属、氏名、電話、</a:t>
          </a:r>
          <a:r>
            <a:rPr kumimoji="1" lang="en-US" altLang="ja-JP" sz="1200">
              <a:solidFill>
                <a:schemeClr val="lt1"/>
              </a:solidFill>
              <a:effectLst/>
              <a:latin typeface="+mn-lt"/>
              <a:ea typeface="+mn-ea"/>
              <a:cs typeface="+mn-cs"/>
            </a:rPr>
            <a:t>FAX</a:t>
          </a:r>
          <a:r>
            <a:rPr kumimoji="1" lang="ja-JP" altLang="ja-JP" sz="1200">
              <a:solidFill>
                <a:schemeClr val="lt1"/>
              </a:solidFill>
              <a:effectLst/>
              <a:latin typeface="+mn-lt"/>
              <a:ea typeface="+mn-ea"/>
              <a:cs typeface="+mn-cs"/>
            </a:rPr>
            <a:t>、</a:t>
          </a:r>
          <a:r>
            <a:rPr kumimoji="1" lang="en-US" altLang="ja-JP" sz="1200">
              <a:solidFill>
                <a:schemeClr val="lt1"/>
              </a:solidFill>
              <a:effectLst/>
              <a:latin typeface="+mn-lt"/>
              <a:ea typeface="+mn-ea"/>
              <a:cs typeface="+mn-cs"/>
            </a:rPr>
            <a:t>e-mail</a:t>
          </a:r>
          <a:r>
            <a:rPr kumimoji="1" lang="ja-JP" altLang="ja-JP" sz="1200">
              <a:solidFill>
                <a:schemeClr val="lt1"/>
              </a:solidFill>
              <a:effectLst/>
              <a:latin typeface="+mn-lt"/>
              <a:ea typeface="+mn-ea"/>
              <a:cs typeface="+mn-cs"/>
            </a:rPr>
            <a:t>・・・契約に関するご担当窓口の情報をご入力ください（契約書はご担当様宛に郵送されます）。</a:t>
          </a:r>
          <a:endParaRPr kumimoji="0" lang="en-US" altLang="ja-JP" sz="1200">
            <a:solidFill>
              <a:schemeClr val="lt1"/>
            </a:solidFill>
            <a:effectLst/>
            <a:latin typeface="+mn-lt"/>
            <a:ea typeface="+mn-ea"/>
            <a:cs typeface="+mn-cs"/>
          </a:endParaRPr>
        </a:p>
        <a:p>
          <a:pPr marL="285750" indent="-285750" algn="l">
            <a:buFont typeface="Arial" panose="020B0604020202020204" pitchFamily="34" charset="0"/>
            <a:buChar char="•"/>
          </a:pPr>
          <a:r>
            <a:rPr kumimoji="1" lang="ja-JP" altLang="en-US" sz="1200">
              <a:solidFill>
                <a:schemeClr val="lt1"/>
              </a:solidFill>
              <a:effectLst/>
              <a:latin typeface="+mn-lt"/>
              <a:ea typeface="+mn-ea"/>
              <a:cs typeface="+mn-cs"/>
            </a:rPr>
            <a:t>「経理</a:t>
          </a:r>
          <a:r>
            <a:rPr kumimoji="1" lang="ja-JP" altLang="ja-JP" sz="1200">
              <a:solidFill>
                <a:schemeClr val="lt1"/>
              </a:solidFill>
              <a:effectLst/>
              <a:latin typeface="+mn-lt"/>
              <a:ea typeface="+mn-ea"/>
              <a:cs typeface="+mn-cs"/>
            </a:rPr>
            <a:t>担当</a:t>
          </a:r>
          <a:r>
            <a:rPr kumimoji="1" lang="ja-JP" altLang="en-US" sz="1200">
              <a:solidFill>
                <a:schemeClr val="lt1"/>
              </a:solidFill>
              <a:effectLst/>
              <a:latin typeface="+mn-lt"/>
              <a:ea typeface="+mn-ea"/>
              <a:cs typeface="+mn-cs"/>
            </a:rPr>
            <a:t>者」：</a:t>
          </a:r>
          <a:r>
            <a:rPr kumimoji="1" lang="ja-JP" altLang="ja-JP" sz="1200">
              <a:solidFill>
                <a:schemeClr val="lt1"/>
              </a:solidFill>
              <a:effectLst/>
              <a:latin typeface="+mn-lt"/>
              <a:ea typeface="+mn-ea"/>
              <a:cs typeface="+mn-cs"/>
            </a:rPr>
            <a:t>郵便番号、住所、所属、氏名、電話、</a:t>
          </a:r>
          <a:r>
            <a:rPr kumimoji="1" lang="en-US" altLang="ja-JP" sz="1200">
              <a:solidFill>
                <a:schemeClr val="lt1"/>
              </a:solidFill>
              <a:effectLst/>
              <a:latin typeface="+mn-lt"/>
              <a:ea typeface="+mn-ea"/>
              <a:cs typeface="+mn-cs"/>
            </a:rPr>
            <a:t>FAX</a:t>
          </a:r>
          <a:r>
            <a:rPr kumimoji="1" lang="ja-JP" altLang="ja-JP" sz="1200">
              <a:solidFill>
                <a:schemeClr val="lt1"/>
              </a:solidFill>
              <a:effectLst/>
              <a:latin typeface="+mn-lt"/>
              <a:ea typeface="+mn-ea"/>
              <a:cs typeface="+mn-cs"/>
            </a:rPr>
            <a:t>、</a:t>
          </a:r>
          <a:r>
            <a:rPr kumimoji="1" lang="en-US" altLang="ja-JP" sz="1200">
              <a:solidFill>
                <a:schemeClr val="lt1"/>
              </a:solidFill>
              <a:effectLst/>
              <a:latin typeface="+mn-lt"/>
              <a:ea typeface="+mn-ea"/>
              <a:cs typeface="+mn-cs"/>
            </a:rPr>
            <a:t>e-mail</a:t>
          </a:r>
          <a:r>
            <a:rPr kumimoji="1" lang="ja-JP" altLang="ja-JP" sz="1200">
              <a:solidFill>
                <a:schemeClr val="lt1"/>
              </a:solidFill>
              <a:effectLst/>
              <a:latin typeface="+mn-lt"/>
              <a:ea typeface="+mn-ea"/>
              <a:cs typeface="+mn-cs"/>
            </a:rPr>
            <a:t>・・・経理、支払い等に関するご担当窓口の情報をご入力ください。</a:t>
          </a:r>
          <a:endParaRPr kumimoji="0" lang="en-US" altLang="ja-JP" sz="1200">
            <a:solidFill>
              <a:schemeClr val="lt1"/>
            </a:solidFill>
            <a:effectLst/>
            <a:latin typeface="+mn-lt"/>
            <a:ea typeface="+mn-ea"/>
            <a:cs typeface="+mn-cs"/>
          </a:endParaRPr>
        </a:p>
        <a:p>
          <a:pPr marL="285750" indent="-285750" algn="l">
            <a:buFont typeface="Arial" panose="020B0604020202020204" pitchFamily="34" charset="0"/>
            <a:buChar char="•"/>
          </a:pPr>
          <a:r>
            <a:rPr kumimoji="0" lang="ja-JP" altLang="en-US" sz="1200">
              <a:solidFill>
                <a:schemeClr val="lt1"/>
              </a:solidFill>
              <a:effectLst/>
              <a:latin typeface="+mn-lt"/>
              <a:ea typeface="+mn-ea"/>
              <a:cs typeface="+mn-cs"/>
            </a:rPr>
            <a:t>「</a:t>
          </a:r>
          <a:r>
            <a:rPr kumimoji="1" lang="ja-JP" altLang="ja-JP" sz="1200">
              <a:solidFill>
                <a:schemeClr val="lt1"/>
              </a:solidFill>
              <a:effectLst/>
              <a:latin typeface="+mn-lt"/>
              <a:ea typeface="+mn-ea"/>
              <a:cs typeface="+mn-cs"/>
            </a:rPr>
            <a:t>知財担当者</a:t>
          </a:r>
          <a:r>
            <a:rPr kumimoji="1" lang="ja-JP" altLang="en-US" sz="1200">
              <a:solidFill>
                <a:schemeClr val="lt1"/>
              </a:solidFill>
              <a:effectLst/>
              <a:latin typeface="+mn-lt"/>
              <a:ea typeface="+mn-ea"/>
              <a:cs typeface="+mn-cs"/>
            </a:rPr>
            <a:t>」：</a:t>
          </a:r>
          <a:r>
            <a:rPr kumimoji="1" lang="ja-JP" altLang="ja-JP" sz="1200">
              <a:solidFill>
                <a:schemeClr val="lt1"/>
              </a:solidFill>
              <a:effectLst/>
              <a:latin typeface="+mn-lt"/>
              <a:ea typeface="+mn-ea"/>
              <a:cs typeface="+mn-cs"/>
            </a:rPr>
            <a:t>所属・役職、氏名、電話、</a:t>
          </a:r>
          <a:r>
            <a:rPr kumimoji="1" lang="en-US" altLang="ja-JP" sz="1200">
              <a:solidFill>
                <a:schemeClr val="lt1"/>
              </a:solidFill>
              <a:effectLst/>
              <a:latin typeface="+mn-lt"/>
              <a:ea typeface="+mn-ea"/>
              <a:cs typeface="+mn-cs"/>
            </a:rPr>
            <a:t>FAX</a:t>
          </a:r>
          <a:r>
            <a:rPr kumimoji="1" lang="ja-JP" altLang="ja-JP" sz="1200">
              <a:solidFill>
                <a:schemeClr val="lt1"/>
              </a:solidFill>
              <a:effectLst/>
              <a:latin typeface="+mn-lt"/>
              <a:ea typeface="+mn-ea"/>
              <a:cs typeface="+mn-cs"/>
            </a:rPr>
            <a:t>、</a:t>
          </a:r>
          <a:r>
            <a:rPr kumimoji="1" lang="en-US" altLang="ja-JP" sz="1200">
              <a:solidFill>
                <a:schemeClr val="lt1"/>
              </a:solidFill>
              <a:effectLst/>
              <a:latin typeface="+mn-lt"/>
              <a:ea typeface="+mn-ea"/>
              <a:cs typeface="+mn-cs"/>
            </a:rPr>
            <a:t>e-mail</a:t>
          </a:r>
          <a:r>
            <a:rPr kumimoji="1" lang="ja-JP" altLang="ja-JP" sz="1200">
              <a:solidFill>
                <a:schemeClr val="lt1"/>
              </a:solidFill>
              <a:effectLst/>
              <a:latin typeface="+mn-lt"/>
              <a:ea typeface="+mn-ea"/>
              <a:cs typeface="+mn-cs"/>
            </a:rPr>
            <a:t>・・・知財に関してお問い合わせする際のご担当者様をご入力ください。</a:t>
          </a:r>
          <a:endParaRPr kumimoji="1" lang="en-US" altLang="ja-JP" sz="1200">
            <a:solidFill>
              <a:schemeClr val="lt1"/>
            </a:solidFill>
            <a:effectLst/>
            <a:latin typeface="+mn-lt"/>
            <a:ea typeface="+mn-ea"/>
            <a:cs typeface="+mn-cs"/>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8</xdr:row>
      <xdr:rowOff>57149</xdr:rowOff>
    </xdr:from>
    <xdr:to>
      <xdr:col>5</xdr:col>
      <xdr:colOff>552450</xdr:colOff>
      <xdr:row>27</xdr:row>
      <xdr:rowOff>133350</xdr:rowOff>
    </xdr:to>
    <xdr:sp macro="" textlink="">
      <xdr:nvSpPr>
        <xdr:cNvPr id="2" name="正方形/長方形 1">
          <a:extLst>
            <a:ext uri="{FF2B5EF4-FFF2-40B4-BE49-F238E27FC236}">
              <a16:creationId xmlns:a16="http://schemas.microsoft.com/office/drawing/2014/main" id="{507CFEE8-A786-4B05-8AA9-1F924AD37077}"/>
            </a:ext>
          </a:extLst>
        </xdr:cNvPr>
        <xdr:cNvSpPr/>
      </xdr:nvSpPr>
      <xdr:spPr>
        <a:xfrm>
          <a:off x="0" y="1771649"/>
          <a:ext cx="8420100" cy="4238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000" b="1">
              <a:solidFill>
                <a:schemeClr val="lt1"/>
              </a:solidFill>
              <a:effectLst/>
              <a:latin typeface="+mn-lt"/>
              <a:ea typeface="+mn-ea"/>
              <a:cs typeface="+mn-cs"/>
            </a:rPr>
            <a:t>作成</a:t>
          </a:r>
          <a:r>
            <a:rPr kumimoji="1" lang="ja-JP" altLang="ja-JP" sz="2000" b="1">
              <a:solidFill>
                <a:schemeClr val="lt1"/>
              </a:solidFill>
              <a:effectLst/>
              <a:latin typeface="+mn-lt"/>
              <a:ea typeface="+mn-ea"/>
              <a:cs typeface="+mn-cs"/>
            </a:rPr>
            <a:t>上の注意</a:t>
          </a:r>
          <a:endParaRPr lang="ja-JP" altLang="ja-JP" sz="2000" b="1">
            <a:effectLst/>
          </a:endParaRPr>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kumimoji="1" lang="en-US" altLang="ja-JP" sz="16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lang="ja-JP" altLang="ja-JP" sz="1600">
            <a:effectLst/>
          </a:endParaRPr>
        </a:p>
        <a:p>
          <a:pPr algn="l"/>
          <a:endParaRPr kumimoji="1" lang="en-US" altLang="ja-JP" sz="1100"/>
        </a:p>
        <a:p>
          <a:pPr marL="171450" indent="-171450">
            <a:buFont typeface="Arial" panose="020B0604020202020204" pitchFamily="34" charset="0"/>
            <a:buChar char="•"/>
          </a:pPr>
          <a:r>
            <a:rPr kumimoji="1" lang="ja-JP" altLang="ja-JP" sz="1100">
              <a:solidFill>
                <a:schemeClr val="lt1"/>
              </a:solidFill>
              <a:effectLst/>
              <a:latin typeface="+mn-lt"/>
              <a:ea typeface="+mn-ea"/>
              <a:cs typeface="+mn-cs"/>
            </a:rPr>
            <a:t>品名／具体的な商品名を記載してください。</a:t>
          </a:r>
          <a:r>
            <a:rPr kumimoji="1" lang="ja-JP" altLang="ja-JP" sz="1100" u="sng">
              <a:solidFill>
                <a:schemeClr val="lt1"/>
              </a:solidFill>
              <a:effectLst/>
              <a:latin typeface="+mn-lt"/>
              <a:ea typeface="+mn-ea"/>
              <a:cs typeface="+mn-cs"/>
            </a:rPr>
            <a:t>品番・型番名だけは不可</a:t>
          </a:r>
          <a:r>
            <a:rPr kumimoji="1" lang="ja-JP" altLang="ja-JP" sz="1100">
              <a:solidFill>
                <a:schemeClr val="lt1"/>
              </a:solidFill>
              <a:effectLst/>
              <a:latin typeface="+mn-lt"/>
              <a:ea typeface="+mn-ea"/>
              <a:cs typeface="+mn-cs"/>
            </a:rPr>
            <a:t>。「●●用消耗品」等と記載した場合は括弧書きで具体的に何の消耗品なのか記載してください。なお詳しい明細の記入は不要です。（記載例参照。）</a:t>
          </a:r>
          <a:endParaRPr lang="ja-JP" altLang="ja-JP" sz="1100">
            <a:effectLst/>
          </a:endParaRPr>
        </a:p>
        <a:p>
          <a:pPr marL="171450" indent="-171450" algn="l">
            <a:buFont typeface="Arial" panose="020B0604020202020204" pitchFamily="34" charset="0"/>
            <a:buChar char="•"/>
          </a:pPr>
          <a:r>
            <a:rPr kumimoji="1" lang="ja-JP" altLang="en-US" sz="1100"/>
            <a:t>使途／具体的な使い途を必ず記入してください。</a:t>
          </a:r>
          <a:r>
            <a:rPr kumimoji="1" lang="ja-JP" altLang="en-US" sz="1100" u="sng"/>
            <a:t>空欄は不可。</a:t>
          </a:r>
          <a:endParaRPr kumimoji="1" lang="en-US" altLang="ja-JP" sz="1100" u="sng"/>
        </a:p>
        <a:p>
          <a:pPr marL="171450" indent="-171450" eaLnBrk="1" fontAlgn="auto" latinLnBrk="0" hangingPunct="1">
            <a:buFont typeface="Arial" panose="020B0604020202020204" pitchFamily="34" charset="0"/>
            <a:buChar char="•"/>
          </a:pPr>
          <a:r>
            <a:rPr kumimoji="1" lang="ja-JP" altLang="en-US" sz="1100">
              <a:solidFill>
                <a:schemeClr val="lt1"/>
              </a:solidFill>
              <a:effectLst/>
              <a:latin typeface="+mn-lt"/>
              <a:ea typeface="+mn-ea"/>
              <a:cs typeface="+mn-cs"/>
            </a:rPr>
            <a:t>積算根拠／</a:t>
          </a:r>
          <a:r>
            <a:rPr kumimoji="1" lang="ja-JP" altLang="ja-JP" sz="1100">
              <a:solidFill>
                <a:schemeClr val="lt1"/>
              </a:solidFill>
              <a:effectLst/>
              <a:latin typeface="+mn-lt"/>
              <a:ea typeface="+mn-ea"/>
              <a:cs typeface="+mn-cs"/>
            </a:rPr>
            <a:t>単価と数量を入力すると金額が自動計算されます</a:t>
          </a:r>
          <a:r>
            <a:rPr kumimoji="1" lang="ja-JP" altLang="en-US" sz="1100">
              <a:solidFill>
                <a:schemeClr val="lt1"/>
              </a:solidFill>
              <a:effectLst/>
              <a:latin typeface="+mn-lt"/>
              <a:ea typeface="+mn-ea"/>
              <a:cs typeface="+mn-cs"/>
            </a:rPr>
            <a:t>。単位は適宜記入してください。</a:t>
          </a:r>
          <a:r>
            <a:rPr kumimoji="1" lang="ja-JP" altLang="ja-JP" sz="1100">
              <a:solidFill>
                <a:schemeClr val="lt1"/>
              </a:solidFill>
              <a:effectLst/>
              <a:latin typeface="+mn-lt"/>
              <a:ea typeface="+mn-ea"/>
              <a:cs typeface="+mn-cs"/>
            </a:rPr>
            <a:t>数量欄に入力しないと金額は表示されません</a:t>
          </a:r>
          <a:r>
            <a:rPr kumimoji="1" lang="ja-JP" altLang="en-US" sz="1100">
              <a:solidFill>
                <a:schemeClr val="lt1"/>
              </a:solidFill>
              <a:effectLst/>
              <a:latin typeface="+mn-lt"/>
              <a:ea typeface="+mn-ea"/>
              <a:cs typeface="+mn-cs"/>
            </a:rPr>
            <a:t>。</a:t>
          </a:r>
          <a:r>
            <a:rPr kumimoji="1" lang="ja-JP" altLang="en-US" sz="1100"/>
            <a:t>消費税込の金額で記載してください。尚、複数点をまとめて記載する場合には、その総額を単価部分に記載し、数量</a:t>
          </a:r>
          <a:r>
            <a:rPr kumimoji="1" lang="en-US" altLang="ja-JP" sz="1100"/>
            <a:t>=1</a:t>
          </a:r>
          <a:r>
            <a:rPr kumimoji="1" lang="ja-JP" altLang="en-US" sz="1100"/>
            <a:t>、単位</a:t>
          </a:r>
          <a:r>
            <a:rPr kumimoji="1" lang="en-US" altLang="ja-JP" sz="1100"/>
            <a:t>=</a:t>
          </a:r>
          <a:r>
            <a:rPr kumimoji="1" lang="ja-JP" altLang="en-US" sz="1100"/>
            <a:t>式としてください。</a:t>
          </a:r>
          <a:endParaRPr kumimoji="1" lang="en-US" altLang="ja-JP"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7</xdr:row>
      <xdr:rowOff>129071</xdr:rowOff>
    </xdr:from>
    <xdr:to>
      <xdr:col>8</xdr:col>
      <xdr:colOff>119902</xdr:colOff>
      <xdr:row>30</xdr:row>
      <xdr:rowOff>96576</xdr:rowOff>
    </xdr:to>
    <xdr:sp macro="" textlink="">
      <xdr:nvSpPr>
        <xdr:cNvPr id="2" name="正方形/長方形 1">
          <a:extLst>
            <a:ext uri="{FF2B5EF4-FFF2-40B4-BE49-F238E27FC236}">
              <a16:creationId xmlns:a16="http://schemas.microsoft.com/office/drawing/2014/main" id="{60617CD9-27EA-490A-9922-55B8AFEEE6B1}"/>
            </a:ext>
          </a:extLst>
        </xdr:cNvPr>
        <xdr:cNvSpPr/>
      </xdr:nvSpPr>
      <xdr:spPr>
        <a:xfrm>
          <a:off x="0" y="1853096"/>
          <a:ext cx="8035177" cy="493003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作成上の注意</a:t>
          </a:r>
          <a:endParaRPr kumimoji="1" lang="en-US" altLang="ja-JP" sz="2000" b="1"/>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lang="ja-JP" altLang="ja-JP" sz="1600">
            <a:effectLst/>
          </a:endParaRPr>
        </a:p>
        <a:p>
          <a:pPr eaLnBrk="1" fontAlgn="auto" latinLnBrk="0" hangingPunct="1"/>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lang="ja-JP" altLang="ja-JP" sz="1600">
            <a:effectLst/>
          </a:endParaRPr>
        </a:p>
        <a:p>
          <a:pPr algn="l"/>
          <a:r>
            <a:rPr lang="en-US" altLang="ja-JP" sz="1600" b="0" i="0" u="none" strike="noStrike">
              <a:solidFill>
                <a:schemeClr val="lt1"/>
              </a:solidFill>
              <a:effectLst/>
              <a:latin typeface="+mn-lt"/>
              <a:ea typeface="+mn-ea"/>
              <a:cs typeface="+mn-cs"/>
            </a:rPr>
            <a:t>※</a:t>
          </a:r>
          <a:r>
            <a:rPr lang="ja-JP" altLang="en-US" sz="1600" b="0" i="0" u="none" strike="noStrike">
              <a:solidFill>
                <a:schemeClr val="lt1"/>
              </a:solidFill>
              <a:effectLst/>
              <a:latin typeface="+mn-lt"/>
              <a:ea typeface="+mn-ea"/>
              <a:cs typeface="+mn-cs"/>
            </a:rPr>
            <a:t>出張先、用務・目的は、現時点で想定される業務・日程を必ず記載してください。</a:t>
          </a:r>
          <a:r>
            <a:rPr lang="ja-JP" altLang="en-US" sz="1600"/>
            <a:t> </a:t>
          </a:r>
          <a:endParaRPr lang="en-US" altLang="ja-JP" sz="1600"/>
        </a:p>
        <a:p>
          <a:pPr rtl="0"/>
          <a:endParaRPr kumimoji="1" lang="en-US" altLang="ja-JP" sz="1600">
            <a:solidFill>
              <a:srgbClr val="FFFF00"/>
            </a:solidFill>
          </a:endParaRPr>
        </a:p>
        <a:p>
          <a:pPr marL="171450" indent="-171450" algn="l">
            <a:buFont typeface="Arial" panose="020B0604020202020204" pitchFamily="34" charset="0"/>
            <a:buChar char="•"/>
          </a:pPr>
          <a:r>
            <a:rPr kumimoji="1" lang="ja-JP" altLang="en-US" sz="1100"/>
            <a:t>種別／リストから国内、海外、招聘のいずれかを選択してください。</a:t>
          </a:r>
          <a:endParaRPr kumimoji="1" lang="en-US" altLang="ja-JP" sz="1100"/>
        </a:p>
        <a:p>
          <a:pPr marL="171450" indent="-171450" algn="l">
            <a:buFont typeface="Arial" panose="020B0604020202020204" pitchFamily="34" charset="0"/>
            <a:buChar char="•"/>
          </a:pPr>
          <a:r>
            <a:rPr kumimoji="1" lang="ja-JP" altLang="en-US" sz="1100"/>
            <a:t>出張者／出張者名を記入してください。出張者は研究開発参加者リストに記載が必要です。（有識者等の招聘旅費を除きます。）</a:t>
          </a:r>
          <a:endParaRPr kumimoji="1" lang="en-US" altLang="ja-JP" sz="1100"/>
        </a:p>
        <a:p>
          <a:pPr marL="171450" indent="-171450" algn="l">
            <a:buFont typeface="Arial" panose="020B0604020202020204" pitchFamily="34" charset="0"/>
            <a:buChar char="•"/>
          </a:pPr>
          <a:r>
            <a:rPr kumimoji="1" lang="ja-JP" altLang="en-US" sz="1100"/>
            <a:t>出張先／出張先名を具体的に記載してください。空欄は不可です。</a:t>
          </a:r>
          <a:endParaRPr kumimoji="1" lang="en-US" altLang="ja-JP" sz="1100"/>
        </a:p>
        <a:p>
          <a:pPr marL="171450" indent="-171450" algn="l">
            <a:buFont typeface="Arial" panose="020B0604020202020204" pitchFamily="34" charset="0"/>
            <a:buChar char="•"/>
          </a:pPr>
          <a:r>
            <a:rPr kumimoji="1" lang="ja-JP" altLang="en-US" sz="1100"/>
            <a:t>日程／出張の日程を記載してください。</a:t>
          </a:r>
          <a:endParaRPr kumimoji="1" lang="en-US" altLang="ja-JP" sz="1100"/>
        </a:p>
        <a:p>
          <a:pPr marL="171450" indent="-171450" algn="l">
            <a:buFont typeface="Arial" panose="020B0604020202020204" pitchFamily="34" charset="0"/>
            <a:buChar char="•"/>
          </a:pPr>
          <a:r>
            <a:rPr kumimoji="1" lang="ja-JP" altLang="en-US" sz="1100"/>
            <a:t>用務・目的／その出張の用務内容、目的を具体的に記載してください。</a:t>
          </a:r>
          <a:endParaRPr kumimoji="1" lang="en-US" altLang="ja-JP" sz="1100"/>
        </a:p>
        <a:p>
          <a:pPr marL="171450" indent="-171450" algn="l">
            <a:buFont typeface="Arial" panose="020B0604020202020204" pitchFamily="34" charset="0"/>
            <a:buChar char="•"/>
          </a:pPr>
          <a:r>
            <a:rPr kumimoji="1" lang="ja-JP" altLang="en-US" sz="1100"/>
            <a:t>積算根拠／単価はその出張にかかる交通費、宿泊費、日当などの合計を記入してください。その目的で複数回出張に行かれる場合は回数を入力してください。同じ目的・行程・単価で同行される方が居る場合はその人数を入力してください。（氏名がわかる場合は同一セル内に列記してください）</a:t>
          </a:r>
          <a:endParaRPr kumimoji="1" lang="en-US" altLang="ja-JP" sz="1100">
            <a:solidFill>
              <a:schemeClr val="lt1"/>
            </a:solidFill>
            <a:effectLst/>
            <a:latin typeface="+mn-lt"/>
            <a:ea typeface="+mn-ea"/>
            <a:cs typeface="+mn-cs"/>
          </a:endParaRPr>
        </a:p>
        <a:p>
          <a:pPr algn="l"/>
          <a:endParaRPr kumimoji="1" lang="en-US" altLang="ja-JP"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38101</xdr:colOff>
      <xdr:row>9</xdr:row>
      <xdr:rowOff>9524</xdr:rowOff>
    </xdr:from>
    <xdr:to>
      <xdr:col>7</xdr:col>
      <xdr:colOff>257176</xdr:colOff>
      <xdr:row>34</xdr:row>
      <xdr:rowOff>28575</xdr:rowOff>
    </xdr:to>
    <xdr:sp macro="" textlink="">
      <xdr:nvSpPr>
        <xdr:cNvPr id="2" name="正方形/長方形 1">
          <a:extLst>
            <a:ext uri="{FF2B5EF4-FFF2-40B4-BE49-F238E27FC236}">
              <a16:creationId xmlns:a16="http://schemas.microsoft.com/office/drawing/2014/main" id="{41E5237E-E6FF-42EF-A2CE-ECC6A6FA7E88}"/>
            </a:ext>
          </a:extLst>
        </xdr:cNvPr>
        <xdr:cNvSpPr/>
      </xdr:nvSpPr>
      <xdr:spPr>
        <a:xfrm>
          <a:off x="38101" y="1981199"/>
          <a:ext cx="7505700" cy="54102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000" b="1">
              <a:solidFill>
                <a:schemeClr val="lt1"/>
              </a:solidFill>
              <a:effectLst/>
              <a:latin typeface="+mn-lt"/>
              <a:ea typeface="+mn-ea"/>
              <a:cs typeface="+mn-cs"/>
            </a:rPr>
            <a:t>作成</a:t>
          </a:r>
          <a:r>
            <a:rPr kumimoji="1" lang="ja-JP" altLang="ja-JP" sz="2000" b="1">
              <a:solidFill>
                <a:schemeClr val="lt1"/>
              </a:solidFill>
              <a:effectLst/>
              <a:latin typeface="+mn-lt"/>
              <a:ea typeface="+mn-ea"/>
              <a:cs typeface="+mn-cs"/>
            </a:rPr>
            <a:t>上の注意</a:t>
          </a:r>
          <a:endParaRPr kumimoji="1" lang="en-US" altLang="ja-JP" sz="2000" b="1">
            <a:solidFill>
              <a:schemeClr val="lt1"/>
            </a:solidFill>
            <a:effectLst/>
            <a:latin typeface="+mn-lt"/>
            <a:ea typeface="+mn-ea"/>
            <a:cs typeface="+mn-cs"/>
          </a:endParaRPr>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lang="ja-JP" altLang="ja-JP" sz="1600">
            <a:effectLst/>
          </a:endParaRPr>
        </a:p>
        <a:p>
          <a:pPr eaLnBrk="1" fontAlgn="auto" latinLnBrk="0" hangingPunct="1"/>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lang="ja-JP" altLang="ja-JP" sz="1600">
            <a:effectLst/>
          </a:endParaRPr>
        </a:p>
        <a:p>
          <a:r>
            <a:rPr lang="en-US" altLang="ja-JP" sz="1600">
              <a:effectLst/>
            </a:rPr>
            <a:t>※</a:t>
          </a:r>
          <a:r>
            <a:rPr lang="ja-JP" altLang="en-US" sz="1600">
              <a:effectLst/>
            </a:rPr>
            <a:t>アルバイト、短期雇用者も計上してください。</a:t>
          </a:r>
          <a:endParaRPr lang="en-US" altLang="ja-JP" sz="1600">
            <a:effectLst/>
          </a:endParaRPr>
        </a:p>
        <a:p>
          <a:endParaRPr lang="ja-JP" altLang="ja-JP" sz="1600">
            <a:effectLst/>
          </a:endParaRPr>
        </a:p>
        <a:p>
          <a:pPr marL="171450" indent="-171450">
            <a:buFont typeface="Arial" panose="020B0604020202020204" pitchFamily="34" charset="0"/>
            <a:buChar char="•"/>
          </a:pPr>
          <a:r>
            <a:rPr kumimoji="1" lang="ja-JP" altLang="ja-JP" sz="1100">
              <a:solidFill>
                <a:schemeClr val="lt1"/>
              </a:solidFill>
              <a:effectLst/>
              <a:latin typeface="+mn-lt"/>
              <a:ea typeface="+mn-ea"/>
              <a:cs typeface="+mn-cs"/>
            </a:rPr>
            <a:t>種別／</a:t>
          </a:r>
          <a:r>
            <a:rPr kumimoji="1" lang="ja-JP" altLang="en-US" sz="1100">
              <a:solidFill>
                <a:schemeClr val="lt1"/>
              </a:solidFill>
              <a:effectLst/>
              <a:latin typeface="+mn-lt"/>
              <a:ea typeface="+mn-ea"/>
              <a:cs typeface="+mn-cs"/>
            </a:rPr>
            <a:t>各機関での雇用の名称を記載してください。</a:t>
          </a:r>
          <a:endParaRPr lang="ja-JP" altLang="ja-JP">
            <a:effectLst/>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氏名</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雇用が未定の場合は</a:t>
          </a:r>
          <a:r>
            <a:rPr kumimoji="1" lang="en-US" altLang="ja-JP" sz="1100">
              <a:solidFill>
                <a:schemeClr val="lt1"/>
              </a:solidFill>
              <a:effectLst/>
              <a:latin typeface="+mn-lt"/>
              <a:ea typeface="+mn-ea"/>
              <a:cs typeface="+mn-cs"/>
            </a:rPr>
            <a:t>A</a:t>
          </a:r>
          <a:r>
            <a:rPr kumimoji="1" lang="ja-JP" altLang="en-US"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B</a:t>
          </a:r>
          <a:r>
            <a:rPr kumimoji="1" lang="ja-JP" altLang="en-US" sz="1100">
              <a:solidFill>
                <a:schemeClr val="lt1"/>
              </a:solidFill>
              <a:effectLst/>
              <a:latin typeface="+mn-lt"/>
              <a:ea typeface="+mn-ea"/>
              <a:cs typeface="+mn-cs"/>
            </a:rPr>
            <a:t>・・・と仮称を入力してください。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積算根拠　月給</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社会保険事業主負担等などを含めた１ヶ月分の支給総額を入力してください。時給制の場合は１ヶ月分に換算して入力してください。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支払月数／給与を計上する月数を入力してください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年間定期代</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支払月数分の通勤費の総額を入力してください。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lang="ja-JP" altLang="en-US">
              <a:effectLst/>
            </a:rPr>
            <a:t>賞与／賞与等、給与以外に支給されるものをその分の社会保険料等の事業主負担額を含めて計上してください。</a:t>
          </a:r>
          <a:endParaRPr lang="en-US" altLang="ja-JP">
            <a:effectLst/>
          </a:endParaRPr>
        </a:p>
        <a:p>
          <a:pPr marL="171450" indent="-171450">
            <a:buFont typeface="Arial" panose="020B0604020202020204" pitchFamily="34" charset="0"/>
            <a:buChar char="•"/>
          </a:pPr>
          <a:r>
            <a:rPr lang="ja-JP" altLang="en-US">
              <a:effectLst/>
            </a:rPr>
            <a:t>エフォート率／当事業のエフォート率を入力してください。専従の場合は１００と入力してください。</a:t>
          </a:r>
          <a:endParaRPr lang="en-US" altLang="ja-JP">
            <a:effectLst/>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ja-JP" altLang="ja-JP" sz="1100">
              <a:solidFill>
                <a:schemeClr val="lt1"/>
              </a:solidFill>
              <a:effectLst/>
              <a:latin typeface="+mn-lt"/>
              <a:ea typeface="+mn-ea"/>
              <a:cs typeface="+mn-cs"/>
            </a:rPr>
            <a:t>計画時点で不明な項目は概算値で結構です。ただし</a:t>
          </a:r>
          <a:r>
            <a:rPr lang="en-US" altLang="ja-JP" sz="1100">
              <a:solidFill>
                <a:schemeClr val="lt1"/>
              </a:solidFill>
              <a:effectLst/>
              <a:latin typeface="+mn-lt"/>
              <a:ea typeface="+mn-ea"/>
              <a:cs typeface="+mn-cs"/>
            </a:rPr>
            <a:t>C</a:t>
          </a:r>
          <a:r>
            <a:rPr lang="ja-JP" altLang="ja-JP" sz="1100">
              <a:solidFill>
                <a:schemeClr val="lt1"/>
              </a:solidFill>
              <a:effectLst/>
              <a:latin typeface="+mn-lt"/>
              <a:ea typeface="+mn-ea"/>
              <a:cs typeface="+mn-cs"/>
            </a:rPr>
            <a:t>、</a:t>
          </a:r>
          <a:r>
            <a:rPr lang="en-US" altLang="ja-JP" sz="1100">
              <a:solidFill>
                <a:schemeClr val="lt1"/>
              </a:solidFill>
              <a:effectLst/>
              <a:latin typeface="+mn-lt"/>
              <a:ea typeface="+mn-ea"/>
              <a:cs typeface="+mn-cs"/>
            </a:rPr>
            <a:t>D</a:t>
          </a:r>
          <a:r>
            <a:rPr lang="ja-JP" altLang="ja-JP" sz="1100">
              <a:solidFill>
                <a:schemeClr val="lt1"/>
              </a:solidFill>
              <a:effectLst/>
              <a:latin typeface="+mn-lt"/>
              <a:ea typeface="+mn-ea"/>
              <a:cs typeface="+mn-cs"/>
            </a:rPr>
            <a:t>、</a:t>
          </a:r>
          <a:r>
            <a:rPr lang="en-US" altLang="ja-JP" sz="1100">
              <a:solidFill>
                <a:schemeClr val="lt1"/>
              </a:solidFill>
              <a:effectLst/>
              <a:latin typeface="+mn-lt"/>
              <a:ea typeface="+mn-ea"/>
              <a:cs typeface="+mn-cs"/>
            </a:rPr>
            <a:t>G</a:t>
          </a:r>
          <a:r>
            <a:rPr lang="ja-JP" altLang="ja-JP" sz="1100">
              <a:solidFill>
                <a:schemeClr val="lt1"/>
              </a:solidFill>
              <a:effectLst/>
              <a:latin typeface="+mn-lt"/>
              <a:ea typeface="+mn-ea"/>
              <a:cs typeface="+mn-cs"/>
            </a:rPr>
            <a:t>列は計算式の都合上空欄にはできませんので、適切な金額となるよう何らかの値を入力してください。</a:t>
          </a:r>
          <a:endParaRPr lang="en-US" altLang="ja-JP">
            <a:effectLst/>
          </a:endParaRPr>
        </a:p>
        <a:p>
          <a:pPr marL="171450" indent="-171450">
            <a:buFont typeface="Arial" panose="020B0604020202020204" pitchFamily="34" charset="0"/>
            <a:buChar char="•"/>
          </a:pPr>
          <a:r>
            <a:rPr lang="ja-JP" altLang="en-US" u="sng">
              <a:effectLst/>
            </a:rPr>
            <a:t>雇用区分／機関が直接雇用</a:t>
          </a:r>
          <a:r>
            <a:rPr lang="ja-JP" altLang="ja-JP" sz="1100" u="sng">
              <a:solidFill>
                <a:schemeClr val="lt1"/>
              </a:solidFill>
              <a:effectLst/>
              <a:latin typeface="+mn-lt"/>
              <a:ea typeface="+mn-ea"/>
              <a:cs typeface="+mn-cs"/>
            </a:rPr>
            <a:t>（正社員、任期付き、パート、アルバイト）</a:t>
          </a:r>
          <a:r>
            <a:rPr lang="ja-JP" altLang="en-US" u="sng">
              <a:effectLst/>
            </a:rPr>
            <a:t>しているのか人材派遣会社なのか選択してください。出向者については、「直雇用」を選択してください。</a:t>
          </a:r>
          <a:endParaRPr lang="en-US" altLang="ja-JP" u="sng">
            <a:effectLst/>
          </a:endParaRPr>
        </a:p>
        <a:p>
          <a:pPr marL="171450" indent="-171450">
            <a:buFont typeface="Arial" panose="020B0604020202020204" pitchFamily="34" charset="0"/>
            <a:buChar char="•"/>
          </a:pPr>
          <a:r>
            <a:rPr lang="ja-JP" altLang="en-US">
              <a:effectLst/>
            </a:rPr>
            <a:t>人件費を計上する場合は「研究開発参加者リスト」にも必ず記載してください。「研究開発参加者リスト」に記載が無い場合は計上できません。</a:t>
          </a:r>
          <a:endParaRPr lang="ja-JP" altLang="ja-JP" sz="1100">
            <a:effectLst/>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7</xdr:row>
      <xdr:rowOff>104776</xdr:rowOff>
    </xdr:from>
    <xdr:to>
      <xdr:col>5</xdr:col>
      <xdr:colOff>0</xdr:colOff>
      <xdr:row>20</xdr:row>
      <xdr:rowOff>200025</xdr:rowOff>
    </xdr:to>
    <xdr:sp macro="" textlink="">
      <xdr:nvSpPr>
        <xdr:cNvPr id="2" name="正方形/長方形 1">
          <a:extLst>
            <a:ext uri="{FF2B5EF4-FFF2-40B4-BE49-F238E27FC236}">
              <a16:creationId xmlns:a16="http://schemas.microsoft.com/office/drawing/2014/main" id="{E5722973-4018-4693-9A50-22DED6FB3E86}"/>
            </a:ext>
          </a:extLst>
        </xdr:cNvPr>
        <xdr:cNvSpPr/>
      </xdr:nvSpPr>
      <xdr:spPr>
        <a:xfrm>
          <a:off x="0" y="1609726"/>
          <a:ext cx="8401050" cy="294322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000" b="1">
              <a:solidFill>
                <a:schemeClr val="lt1"/>
              </a:solidFill>
              <a:effectLst/>
              <a:latin typeface="+mn-lt"/>
              <a:ea typeface="+mn-ea"/>
              <a:cs typeface="+mn-cs"/>
            </a:rPr>
            <a:t>作成</a:t>
          </a:r>
          <a:r>
            <a:rPr kumimoji="1" lang="ja-JP" altLang="ja-JP" sz="2000" b="1">
              <a:solidFill>
                <a:schemeClr val="lt1"/>
              </a:solidFill>
              <a:effectLst/>
              <a:latin typeface="+mn-lt"/>
              <a:ea typeface="+mn-ea"/>
              <a:cs typeface="+mn-cs"/>
            </a:rPr>
            <a:t>上の注意</a:t>
          </a:r>
          <a:endParaRPr kumimoji="1" lang="en-US" altLang="ja-JP" sz="2000" b="1">
            <a:solidFill>
              <a:schemeClr val="lt1"/>
            </a:solidFill>
            <a:effectLst/>
            <a:latin typeface="+mn-lt"/>
            <a:ea typeface="+mn-ea"/>
            <a:cs typeface="+mn-cs"/>
          </a:endParaRPr>
        </a:p>
        <a:p>
          <a:r>
            <a:rPr lang="en-US" altLang="ja-JP" sz="1600" b="0" i="0" u="none" strike="noStrike">
              <a:solidFill>
                <a:schemeClr val="lt1"/>
              </a:solidFill>
              <a:effectLst/>
              <a:latin typeface="+mn-lt"/>
              <a:ea typeface="+mn-ea"/>
              <a:cs typeface="+mn-cs"/>
            </a:rPr>
            <a:t>※</a:t>
          </a:r>
          <a:r>
            <a:rPr lang="ja-JP" altLang="en-US" sz="1600" b="0" i="0" u="none" strike="noStrike">
              <a:solidFill>
                <a:schemeClr val="lt1"/>
              </a:solidFill>
              <a:effectLst/>
              <a:latin typeface="+mn-lt"/>
              <a:ea typeface="+mn-ea"/>
              <a:cs typeface="+mn-cs"/>
            </a:rPr>
            <a:t>提出の際は記載例を削除の上、黒字で記入してください。</a:t>
          </a:r>
          <a:r>
            <a:rPr lang="ja-JP" altLang="en-US" sz="1600"/>
            <a:t> </a:t>
          </a:r>
          <a:endParaRPr lang="en-US" altLang="ja-JP" sz="1600"/>
        </a:p>
        <a:p>
          <a:r>
            <a:rPr kumimoji="1" lang="en-US" altLang="ja-JP" sz="1600">
              <a:solidFill>
                <a:schemeClr val="lt1"/>
              </a:solidFill>
              <a:effectLst/>
              <a:latin typeface="+mn-lt"/>
              <a:ea typeface="+mn-ea"/>
              <a:cs typeface="+mn-cs"/>
            </a:rPr>
            <a:t>※</a:t>
          </a:r>
          <a:r>
            <a:rPr kumimoji="1" lang="ja-JP" altLang="en-US" sz="1600">
              <a:solidFill>
                <a:schemeClr val="lt1"/>
              </a:solidFill>
              <a:effectLst/>
              <a:latin typeface="+mn-lt"/>
              <a:ea typeface="+mn-ea"/>
              <a:cs typeface="+mn-cs"/>
            </a:rPr>
            <a:t>費目自体に該当する計上が無い場合は記載例は削除してください。</a:t>
          </a:r>
          <a:endParaRPr kumimoji="1" lang="en-US" altLang="ja-JP" sz="16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kumimoji="1" lang="en-US" altLang="ja-JP" sz="1600">
            <a:solidFill>
              <a:schemeClr val="lt1"/>
            </a:solidFill>
            <a:effectLst/>
            <a:latin typeface="+mn-lt"/>
            <a:ea typeface="+mn-ea"/>
            <a:cs typeface="+mn-cs"/>
          </a:endParaRPr>
        </a:p>
        <a:p>
          <a:endParaRPr lang="en-US" altLang="ja-JP">
            <a:effectLst/>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氏　　　　名</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謝金を支払う方の氏名を記載してください。未定の場合は</a:t>
          </a:r>
          <a:r>
            <a:rPr kumimoji="1" lang="en-US" altLang="ja-JP" sz="1100">
              <a:solidFill>
                <a:schemeClr val="lt1"/>
              </a:solidFill>
              <a:effectLst/>
              <a:latin typeface="+mn-lt"/>
              <a:ea typeface="+mn-ea"/>
              <a:cs typeface="+mn-cs"/>
            </a:rPr>
            <a:t>A</a:t>
          </a:r>
          <a:r>
            <a:rPr kumimoji="1" lang="ja-JP" altLang="en-US"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B</a:t>
          </a:r>
          <a:r>
            <a:rPr kumimoji="1" lang="ja-JP" altLang="en-US" sz="1100">
              <a:solidFill>
                <a:schemeClr val="lt1"/>
              </a:solidFill>
              <a:effectLst/>
              <a:latin typeface="+mn-lt"/>
              <a:ea typeface="+mn-ea"/>
              <a:cs typeface="+mn-cs"/>
            </a:rPr>
            <a:t>・・・と仮称を入力してください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用務・目的</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何のために雇用し何を行うのか用務・目的等を具体的に必ず記載してください。空欄は不可。</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単　　　　価／支払する謝金の単価を記載してください。時給の場合は日給に換算して記入してください。その場合は時間単価を用務目的欄に記載してください。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消費税区分</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その謝金が課税か課税対象外か選択してください。</a:t>
          </a:r>
          <a:r>
            <a:rPr kumimoji="1" lang="ja-JP" altLang="en-US" sz="1100" u="sng">
              <a:solidFill>
                <a:schemeClr val="lt1"/>
              </a:solidFill>
              <a:effectLst/>
              <a:latin typeface="+mn-lt"/>
              <a:ea typeface="+mn-ea"/>
              <a:cs typeface="+mn-cs"/>
            </a:rPr>
            <a:t>課税・課税対象外については各機関の経理担当人事担当に確認を行ってください。</a:t>
          </a:r>
          <a:endParaRPr kumimoji="1" lang="ja-JP" altLang="en-US" sz="11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95250</xdr:colOff>
      <xdr:row>6</xdr:row>
      <xdr:rowOff>152399</xdr:rowOff>
    </xdr:from>
    <xdr:to>
      <xdr:col>5</xdr:col>
      <xdr:colOff>57150</xdr:colOff>
      <xdr:row>27</xdr:row>
      <xdr:rowOff>38100</xdr:rowOff>
    </xdr:to>
    <xdr:sp macro="" textlink="">
      <xdr:nvSpPr>
        <xdr:cNvPr id="2" name="正方形/長方形 1">
          <a:extLst>
            <a:ext uri="{FF2B5EF4-FFF2-40B4-BE49-F238E27FC236}">
              <a16:creationId xmlns:a16="http://schemas.microsoft.com/office/drawing/2014/main" id="{81248305-8125-4BDA-A22E-707AE79AFBC9}"/>
            </a:ext>
          </a:extLst>
        </xdr:cNvPr>
        <xdr:cNvSpPr/>
      </xdr:nvSpPr>
      <xdr:spPr>
        <a:xfrm>
          <a:off x="95250" y="1438274"/>
          <a:ext cx="7905750" cy="448627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作成上の注意</a:t>
          </a:r>
          <a:endParaRPr kumimoji="1" lang="en-US" altLang="ja-JP" sz="2000" b="1"/>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kumimoji="1" lang="en-US" altLang="ja-JP" sz="16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lang="ja-JP" altLang="ja-JP" sz="1600">
            <a:effectLst/>
          </a:endParaRPr>
        </a:p>
        <a:p>
          <a:pPr algn="l"/>
          <a:endParaRPr kumimoji="1" lang="en-US" altLang="ja-JP" sz="1100"/>
        </a:p>
        <a:p>
          <a:pPr marL="171450" indent="-171450" algn="l">
            <a:buFont typeface="Arial" panose="020B0604020202020204" pitchFamily="34" charset="0"/>
            <a:buChar char="•"/>
          </a:pPr>
          <a:r>
            <a:rPr kumimoji="1" lang="ja-JP" altLang="en-US" sz="1100"/>
            <a:t>件名／具体的な外注件名を記載してください。</a:t>
          </a:r>
          <a:endParaRPr kumimoji="1" lang="en-US" altLang="ja-JP" sz="1100"/>
        </a:p>
        <a:p>
          <a:pPr marL="171450" indent="-171450" algn="l">
            <a:buFont typeface="Arial" panose="020B0604020202020204" pitchFamily="34" charset="0"/>
            <a:buChar char="•"/>
          </a:pPr>
          <a:r>
            <a:rPr kumimoji="1" lang="ja-JP" altLang="en-US" sz="1100"/>
            <a:t>目的／使途を必ず記入してください。空欄は不可</a:t>
          </a:r>
          <a:endParaRPr kumimoji="1" lang="en-US" altLang="ja-JP" sz="1100"/>
        </a:p>
        <a:p>
          <a:pPr marL="171450" indent="-171450" algn="l">
            <a:buFont typeface="Arial" panose="020B0604020202020204" pitchFamily="34" charset="0"/>
            <a:buChar char="•"/>
          </a:pPr>
          <a:r>
            <a:rPr kumimoji="1" lang="ja-JP" altLang="en-US" sz="1100">
              <a:solidFill>
                <a:schemeClr val="lt1"/>
              </a:solidFill>
              <a:effectLst/>
              <a:latin typeface="+mn-lt"/>
              <a:ea typeface="+mn-ea"/>
              <a:cs typeface="+mn-cs"/>
            </a:rPr>
            <a:t>積算根拠／</a:t>
          </a:r>
          <a:r>
            <a:rPr kumimoji="1" lang="ja-JP" altLang="ja-JP" sz="1100">
              <a:solidFill>
                <a:schemeClr val="lt1"/>
              </a:solidFill>
              <a:effectLst/>
              <a:latin typeface="+mn-lt"/>
              <a:ea typeface="+mn-ea"/>
              <a:cs typeface="+mn-cs"/>
            </a:rPr>
            <a:t>単価と数量を</a:t>
          </a:r>
          <a:r>
            <a:rPr kumimoji="1" lang="ja-JP" altLang="en-US" sz="1100">
              <a:solidFill>
                <a:schemeClr val="lt1"/>
              </a:solidFill>
              <a:effectLst/>
              <a:latin typeface="+mn-lt"/>
              <a:ea typeface="+mn-ea"/>
              <a:cs typeface="+mn-cs"/>
            </a:rPr>
            <a:t>入力してください。</a:t>
          </a:r>
          <a:r>
            <a:rPr kumimoji="1" lang="ja-JP" altLang="ja-JP" sz="1100">
              <a:solidFill>
                <a:schemeClr val="lt1"/>
              </a:solidFill>
              <a:effectLst/>
              <a:latin typeface="+mn-lt"/>
              <a:ea typeface="+mn-ea"/>
              <a:cs typeface="+mn-cs"/>
            </a:rPr>
            <a:t>入力すると金額が自動計算されます</a:t>
          </a:r>
          <a:r>
            <a:rPr kumimoji="1" lang="ja-JP" altLang="en-US" sz="1100">
              <a:solidFill>
                <a:schemeClr val="lt1"/>
              </a:solidFill>
              <a:effectLst/>
              <a:latin typeface="+mn-lt"/>
              <a:ea typeface="+mn-ea"/>
              <a:cs typeface="+mn-cs"/>
            </a:rPr>
            <a:t>。</a:t>
          </a:r>
          <a:r>
            <a:rPr kumimoji="1" lang="ja-JP" altLang="en-US" sz="1100"/>
            <a:t>消費税込の金額で記載してください。</a:t>
          </a:r>
          <a:endParaRPr kumimoji="1" lang="en-US" altLang="ja-JP" sz="1100"/>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123825</xdr:colOff>
      <xdr:row>9</xdr:row>
      <xdr:rowOff>104776</xdr:rowOff>
    </xdr:from>
    <xdr:to>
      <xdr:col>5</xdr:col>
      <xdr:colOff>542925</xdr:colOff>
      <xdr:row>24</xdr:row>
      <xdr:rowOff>171451</xdr:rowOff>
    </xdr:to>
    <xdr:sp macro="" textlink="">
      <xdr:nvSpPr>
        <xdr:cNvPr id="2" name="正方形/長方形 1">
          <a:extLst>
            <a:ext uri="{FF2B5EF4-FFF2-40B4-BE49-F238E27FC236}">
              <a16:creationId xmlns:a16="http://schemas.microsoft.com/office/drawing/2014/main" id="{72584CBD-E936-4360-A9A9-FEA0B33E8ECC}"/>
            </a:ext>
          </a:extLst>
        </xdr:cNvPr>
        <xdr:cNvSpPr/>
      </xdr:nvSpPr>
      <xdr:spPr>
        <a:xfrm>
          <a:off x="123825" y="2047876"/>
          <a:ext cx="8267700" cy="33528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作成上の注意</a:t>
          </a:r>
          <a:endParaRPr kumimoji="1" lang="en-US" altLang="ja-JP" sz="2000" b="1"/>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kumimoji="1" lang="en-US" altLang="ja-JP" sz="160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kumimoji="1" lang="en-US" altLang="ja-JP" sz="1600"/>
        </a:p>
        <a:p>
          <a:pPr algn="l"/>
          <a:endParaRPr kumimoji="1" lang="en-US" altLang="ja-JP" sz="1600"/>
        </a:p>
        <a:p>
          <a:pPr marL="171450" indent="-171450" algn="l">
            <a:buFont typeface="Arial" panose="020B0604020202020204" pitchFamily="34" charset="0"/>
            <a:buChar char="•"/>
          </a:pPr>
          <a:r>
            <a:rPr kumimoji="1" lang="ja-JP" altLang="en-US" sz="1100"/>
            <a:t>件名／具体的な件名を記載してください。</a:t>
          </a:r>
          <a:endParaRPr kumimoji="1" lang="en-US" altLang="ja-JP" sz="1100"/>
        </a:p>
        <a:p>
          <a:pPr marL="171450" indent="-171450" algn="l">
            <a:buFont typeface="Arial" panose="020B0604020202020204" pitchFamily="34" charset="0"/>
            <a:buChar char="•"/>
          </a:pPr>
          <a:r>
            <a:rPr kumimoji="1" lang="ja-JP" altLang="en-US" sz="1100"/>
            <a:t>目的／使途を必ず記入してください。空欄は不可</a:t>
          </a:r>
          <a:endParaRPr kumimoji="1" lang="en-US" altLang="ja-JP" sz="1100"/>
        </a:p>
        <a:p>
          <a:pPr marL="171450" indent="-171450" algn="l">
            <a:buFont typeface="Arial" panose="020B0604020202020204" pitchFamily="34" charset="0"/>
            <a:buChar char="•"/>
          </a:pPr>
          <a:r>
            <a:rPr kumimoji="1" lang="ja-JP" altLang="en-US" sz="1100">
              <a:solidFill>
                <a:schemeClr val="lt1"/>
              </a:solidFill>
              <a:effectLst/>
              <a:latin typeface="+mn-lt"/>
              <a:ea typeface="+mn-ea"/>
              <a:cs typeface="+mn-cs"/>
            </a:rPr>
            <a:t>積算根拠／</a:t>
          </a:r>
          <a:r>
            <a:rPr kumimoji="1" lang="ja-JP" altLang="ja-JP" sz="1100">
              <a:solidFill>
                <a:schemeClr val="lt1"/>
              </a:solidFill>
              <a:effectLst/>
              <a:latin typeface="+mn-lt"/>
              <a:ea typeface="+mn-ea"/>
              <a:cs typeface="+mn-cs"/>
            </a:rPr>
            <a:t>単価と数量を</a:t>
          </a:r>
          <a:r>
            <a:rPr kumimoji="1" lang="ja-JP" altLang="en-US" sz="1100">
              <a:solidFill>
                <a:schemeClr val="lt1"/>
              </a:solidFill>
              <a:effectLst/>
              <a:latin typeface="+mn-lt"/>
              <a:ea typeface="+mn-ea"/>
              <a:cs typeface="+mn-cs"/>
            </a:rPr>
            <a:t>入力してください。</a:t>
          </a:r>
          <a:r>
            <a:rPr kumimoji="1" lang="ja-JP" altLang="ja-JP" sz="1100">
              <a:solidFill>
                <a:schemeClr val="lt1"/>
              </a:solidFill>
              <a:effectLst/>
              <a:latin typeface="+mn-lt"/>
              <a:ea typeface="+mn-ea"/>
              <a:cs typeface="+mn-cs"/>
            </a:rPr>
            <a:t>入力すると金額が自動計算されます</a:t>
          </a:r>
          <a:r>
            <a:rPr kumimoji="1" lang="ja-JP" altLang="en-US" sz="1100">
              <a:solidFill>
                <a:schemeClr val="lt1"/>
              </a:solidFill>
              <a:effectLst/>
              <a:latin typeface="+mn-lt"/>
              <a:ea typeface="+mn-ea"/>
              <a:cs typeface="+mn-cs"/>
            </a:rPr>
            <a:t>。</a:t>
          </a:r>
          <a:r>
            <a:rPr kumimoji="1" lang="ja-JP" altLang="en-US" sz="1100"/>
            <a:t>消費税込の金額で記載してください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xdr:row>
      <xdr:rowOff>209547</xdr:rowOff>
    </xdr:from>
    <xdr:to>
      <xdr:col>5</xdr:col>
      <xdr:colOff>47625</xdr:colOff>
      <xdr:row>24</xdr:row>
      <xdr:rowOff>66674</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0" y="1647822"/>
          <a:ext cx="7905750" cy="380047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latin typeface="+mj-ea"/>
              <a:ea typeface="+mj-ea"/>
            </a:rPr>
            <a:t>作成上の注意</a:t>
          </a:r>
          <a:endParaRPr kumimoji="1" lang="en-US" altLang="ja-JP" sz="2000" b="1">
            <a:latin typeface="+mj-ea"/>
            <a:ea typeface="+mj-ea"/>
          </a:endParaRPr>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kumimoji="1" lang="en-US" altLang="ja-JP" sz="1600"/>
        </a:p>
        <a:p>
          <a:pPr algn="l"/>
          <a:r>
            <a:rPr kumimoji="1" lang="en-US" altLang="ja-JP" sz="1600"/>
            <a:t>※</a:t>
          </a:r>
          <a:r>
            <a:rPr kumimoji="1" lang="ja-JP" altLang="en-US" sz="1600"/>
            <a:t>水色セルに記入してください。（</a:t>
          </a:r>
          <a:r>
            <a:rPr kumimoji="1" lang="ja-JP" altLang="en-US" sz="1600" u="sng"/>
            <a:t>水色セル以外については変更等しないでください。</a:t>
          </a:r>
          <a:r>
            <a:rPr kumimoji="1" lang="ja-JP" altLang="en-US" sz="1600"/>
            <a:t>）</a:t>
          </a:r>
          <a:endParaRPr kumimoji="1" lang="en-US" altLang="ja-JP" sz="1100"/>
        </a:p>
        <a:p>
          <a:pPr algn="l"/>
          <a:r>
            <a:rPr kumimoji="1" lang="en-US" altLang="ja-JP" sz="1600">
              <a:solidFill>
                <a:schemeClr val="lt1"/>
              </a:solidFill>
              <a:effectLst/>
              <a:latin typeface="+mn-lt"/>
              <a:ea typeface="+mn-ea"/>
              <a:cs typeface="+mn-cs"/>
            </a:rPr>
            <a:t>※</a:t>
          </a:r>
          <a:r>
            <a:rPr kumimoji="1" lang="ja-JP" altLang="en-US" sz="1600"/>
            <a:t>見積書または金額が記載されたカタログの添付が必要です。</a:t>
          </a:r>
          <a:endParaRPr kumimoji="1" lang="en-US" altLang="ja-JP" sz="1600"/>
        </a:p>
        <a:p>
          <a:pPr algn="l"/>
          <a:r>
            <a:rPr kumimoji="1" lang="en-US" altLang="ja-JP" sz="1600">
              <a:solidFill>
                <a:schemeClr val="lt1"/>
              </a:solidFill>
              <a:effectLst/>
              <a:latin typeface="+mn-lt"/>
              <a:ea typeface="+mn-ea"/>
              <a:cs typeface="+mn-cs"/>
            </a:rPr>
            <a:t>※</a:t>
          </a:r>
          <a:r>
            <a:rPr kumimoji="1" lang="ja-JP" altLang="en-US" sz="1600"/>
            <a:t>見積書がある場合は見積書に記載の金額を入力してください。</a:t>
          </a:r>
          <a:endParaRPr kumimoji="1" lang="en-US" altLang="ja-JP" sz="1600"/>
        </a:p>
        <a:p>
          <a:pPr algn="l"/>
          <a:endParaRPr kumimoji="1" lang="en-US" altLang="ja-JP" sz="1100"/>
        </a:p>
        <a:p>
          <a:pPr marL="171450" indent="-171450" algn="l">
            <a:buFont typeface="Arial" panose="020B0604020202020204" pitchFamily="34" charset="0"/>
            <a:buChar char="•"/>
          </a:pPr>
          <a:r>
            <a:rPr kumimoji="1" lang="ja-JP" altLang="en-US" sz="1100"/>
            <a:t>品名／具体的な機器名を記載してください。</a:t>
          </a:r>
          <a:r>
            <a:rPr kumimoji="1" lang="ja-JP" altLang="en-US" sz="1100" u="sng"/>
            <a:t>品番・型番名だけは不可。</a:t>
          </a:r>
          <a:endParaRPr kumimoji="1" lang="en-US" altLang="ja-JP" sz="1100" u="sng"/>
        </a:p>
        <a:p>
          <a:pPr marL="171450" indent="-171450" algn="l">
            <a:buFont typeface="Arial" panose="020B0604020202020204" pitchFamily="34" charset="0"/>
            <a:buChar char="•"/>
          </a:pPr>
          <a:r>
            <a:rPr kumimoji="1" lang="ja-JP" altLang="en-US" sz="1100"/>
            <a:t>使途／具体的な使い途を必ず記入してください。</a:t>
          </a:r>
          <a:r>
            <a:rPr kumimoji="1" lang="ja-JP" altLang="en-US" sz="1100" u="sng"/>
            <a:t>空欄は不可。</a:t>
          </a:r>
          <a:endParaRPr kumimoji="1" lang="en-US" altLang="ja-JP" sz="1100" u="sng"/>
        </a:p>
        <a:p>
          <a:pPr marL="171450" indent="-171450" algn="l">
            <a:buFont typeface="Arial" panose="020B0604020202020204" pitchFamily="34" charset="0"/>
            <a:buChar char="•"/>
          </a:pPr>
          <a:r>
            <a:rPr kumimoji="1" lang="ja-JP" altLang="en-US" sz="1100"/>
            <a:t>購入予定時期／購入時期を四半期単位で記入してください</a:t>
          </a:r>
          <a:endParaRPr kumimoji="1" lang="en-US" altLang="ja-JP" sz="1100"/>
        </a:p>
        <a:p>
          <a:pPr marL="171450" indent="-171450" algn="l">
            <a:buFont typeface="Arial" panose="020B0604020202020204" pitchFamily="34" charset="0"/>
            <a:buChar char="•"/>
          </a:pPr>
          <a:r>
            <a:rPr kumimoji="1" lang="ja-JP" altLang="en-US" sz="1100">
              <a:solidFill>
                <a:schemeClr val="lt1"/>
              </a:solidFill>
              <a:effectLst/>
              <a:latin typeface="+mn-lt"/>
              <a:ea typeface="+mn-ea"/>
              <a:cs typeface="+mn-cs"/>
            </a:rPr>
            <a:t>積算根拠／</a:t>
          </a:r>
          <a:r>
            <a:rPr kumimoji="1" lang="ja-JP" altLang="ja-JP" sz="1100">
              <a:solidFill>
                <a:schemeClr val="lt1"/>
              </a:solidFill>
              <a:effectLst/>
              <a:latin typeface="+mn-lt"/>
              <a:ea typeface="+mn-ea"/>
              <a:cs typeface="+mn-cs"/>
            </a:rPr>
            <a:t>単価と数量を入力すると金額が自動計算されます</a:t>
          </a:r>
          <a:r>
            <a:rPr kumimoji="1" lang="ja-JP" altLang="en-US" sz="1100" u="sng">
              <a:solidFill>
                <a:schemeClr val="lt1"/>
              </a:solidFill>
              <a:effectLst/>
              <a:latin typeface="+mn-lt"/>
              <a:ea typeface="+mn-ea"/>
              <a:cs typeface="+mn-cs"/>
            </a:rPr>
            <a:t>。直接金額欄に入力しないでください。</a:t>
          </a:r>
          <a:r>
            <a:rPr kumimoji="1" lang="ja-JP" altLang="en-US" sz="1100">
              <a:solidFill>
                <a:schemeClr val="lt1"/>
              </a:solidFill>
              <a:effectLst/>
              <a:latin typeface="+mn-lt"/>
              <a:ea typeface="+mn-ea"/>
              <a:cs typeface="+mn-cs"/>
            </a:rPr>
            <a:t>単位はリストから適宜選択してください。</a:t>
          </a:r>
          <a:r>
            <a:rPr kumimoji="1" lang="ja-JP" altLang="ja-JP" sz="1100">
              <a:solidFill>
                <a:schemeClr val="lt1"/>
              </a:solidFill>
              <a:effectLst/>
              <a:latin typeface="+mn-lt"/>
              <a:ea typeface="+mn-ea"/>
              <a:cs typeface="+mn-cs"/>
            </a:rPr>
            <a:t>数量欄に入力しないと金額は表示されません</a:t>
          </a:r>
          <a:r>
            <a:rPr kumimoji="1" lang="ja-JP" altLang="en-US" sz="1100">
              <a:solidFill>
                <a:schemeClr val="lt1"/>
              </a:solidFill>
              <a:effectLst/>
              <a:latin typeface="+mn-lt"/>
              <a:ea typeface="+mn-ea"/>
              <a:cs typeface="+mn-cs"/>
            </a:rPr>
            <a:t>。消費税区分が「税込（課税）」となるものは、</a:t>
          </a:r>
          <a:r>
            <a:rPr kumimoji="1" lang="ja-JP" altLang="en-US" sz="1100"/>
            <a:t>消費税込の金額で記載してください。</a:t>
          </a:r>
          <a:endParaRPr lang="ja-JP" altLang="ja-JP">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8</xdr:row>
      <xdr:rowOff>57149</xdr:rowOff>
    </xdr:from>
    <xdr:to>
      <xdr:col>5</xdr:col>
      <xdr:colOff>552450</xdr:colOff>
      <xdr:row>27</xdr:row>
      <xdr:rowOff>133350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1771649"/>
          <a:ext cx="8420100" cy="4238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000" b="1">
              <a:solidFill>
                <a:schemeClr val="lt1"/>
              </a:solidFill>
              <a:effectLst/>
              <a:latin typeface="+mn-lt"/>
              <a:ea typeface="+mn-ea"/>
              <a:cs typeface="+mn-cs"/>
            </a:rPr>
            <a:t>作成</a:t>
          </a:r>
          <a:r>
            <a:rPr kumimoji="1" lang="ja-JP" altLang="ja-JP" sz="2000" b="1">
              <a:solidFill>
                <a:schemeClr val="lt1"/>
              </a:solidFill>
              <a:effectLst/>
              <a:latin typeface="+mn-lt"/>
              <a:ea typeface="+mn-ea"/>
              <a:cs typeface="+mn-cs"/>
            </a:rPr>
            <a:t>上の注意</a:t>
          </a:r>
          <a:endParaRPr lang="ja-JP" altLang="ja-JP" sz="2000" b="1">
            <a:effectLst/>
          </a:endParaRPr>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kumimoji="1" lang="en-US" altLang="ja-JP" sz="16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lang="ja-JP" altLang="ja-JP" sz="1600">
            <a:effectLst/>
          </a:endParaRPr>
        </a:p>
        <a:p>
          <a:pPr algn="l"/>
          <a:endParaRPr kumimoji="1" lang="en-US" altLang="ja-JP" sz="1100"/>
        </a:p>
        <a:p>
          <a:pPr marL="171450" indent="-171450">
            <a:buFont typeface="Arial" panose="020B0604020202020204" pitchFamily="34" charset="0"/>
            <a:buChar char="•"/>
          </a:pPr>
          <a:r>
            <a:rPr kumimoji="1" lang="ja-JP" altLang="ja-JP" sz="1100">
              <a:solidFill>
                <a:schemeClr val="lt1"/>
              </a:solidFill>
              <a:effectLst/>
              <a:latin typeface="+mn-lt"/>
              <a:ea typeface="+mn-ea"/>
              <a:cs typeface="+mn-cs"/>
            </a:rPr>
            <a:t>品名／具体的な商品名を記載してください。</a:t>
          </a:r>
          <a:r>
            <a:rPr kumimoji="1" lang="ja-JP" altLang="ja-JP" sz="1100" u="sng">
              <a:solidFill>
                <a:schemeClr val="lt1"/>
              </a:solidFill>
              <a:effectLst/>
              <a:latin typeface="+mn-lt"/>
              <a:ea typeface="+mn-ea"/>
              <a:cs typeface="+mn-cs"/>
            </a:rPr>
            <a:t>品番・型番名だけは不可</a:t>
          </a:r>
          <a:r>
            <a:rPr kumimoji="1" lang="ja-JP" altLang="ja-JP" sz="1100">
              <a:solidFill>
                <a:schemeClr val="lt1"/>
              </a:solidFill>
              <a:effectLst/>
              <a:latin typeface="+mn-lt"/>
              <a:ea typeface="+mn-ea"/>
              <a:cs typeface="+mn-cs"/>
            </a:rPr>
            <a:t>。「●●用消耗品」等と記載した場合は括弧書きで具体的に何の消耗品なのか記載してください。なお詳しい明細の記入は不要です。（記載例参照。）</a:t>
          </a:r>
          <a:endParaRPr lang="ja-JP" altLang="ja-JP" sz="1100">
            <a:effectLst/>
          </a:endParaRPr>
        </a:p>
        <a:p>
          <a:pPr marL="171450" indent="-171450" algn="l">
            <a:buFont typeface="Arial" panose="020B0604020202020204" pitchFamily="34" charset="0"/>
            <a:buChar char="•"/>
          </a:pPr>
          <a:r>
            <a:rPr kumimoji="1" lang="ja-JP" altLang="en-US" sz="1100"/>
            <a:t>使途／具体的な使い途を必ず記入してください。</a:t>
          </a:r>
          <a:r>
            <a:rPr kumimoji="1" lang="ja-JP" altLang="en-US" sz="1100" u="sng"/>
            <a:t>空欄は不可。</a:t>
          </a:r>
          <a:endParaRPr kumimoji="1" lang="en-US" altLang="ja-JP" sz="1100" u="sng"/>
        </a:p>
        <a:p>
          <a:pPr marL="171450" indent="-171450" eaLnBrk="1" fontAlgn="auto" latinLnBrk="0" hangingPunct="1">
            <a:buFont typeface="Arial" panose="020B0604020202020204" pitchFamily="34" charset="0"/>
            <a:buChar char="•"/>
          </a:pPr>
          <a:r>
            <a:rPr kumimoji="1" lang="ja-JP" altLang="en-US" sz="1100">
              <a:solidFill>
                <a:schemeClr val="lt1"/>
              </a:solidFill>
              <a:effectLst/>
              <a:latin typeface="+mn-lt"/>
              <a:ea typeface="+mn-ea"/>
              <a:cs typeface="+mn-cs"/>
            </a:rPr>
            <a:t>積算根拠／</a:t>
          </a:r>
          <a:r>
            <a:rPr kumimoji="1" lang="ja-JP" altLang="ja-JP" sz="1100">
              <a:solidFill>
                <a:schemeClr val="lt1"/>
              </a:solidFill>
              <a:effectLst/>
              <a:latin typeface="+mn-lt"/>
              <a:ea typeface="+mn-ea"/>
              <a:cs typeface="+mn-cs"/>
            </a:rPr>
            <a:t>単価と数量を入力すると金額が自動計算されます</a:t>
          </a:r>
          <a:r>
            <a:rPr kumimoji="1" lang="ja-JP" altLang="en-US" sz="1100">
              <a:solidFill>
                <a:schemeClr val="lt1"/>
              </a:solidFill>
              <a:effectLst/>
              <a:latin typeface="+mn-lt"/>
              <a:ea typeface="+mn-ea"/>
              <a:cs typeface="+mn-cs"/>
            </a:rPr>
            <a:t>。単位は適宜記入してください。</a:t>
          </a:r>
          <a:r>
            <a:rPr kumimoji="1" lang="ja-JP" altLang="ja-JP" sz="1100">
              <a:solidFill>
                <a:schemeClr val="lt1"/>
              </a:solidFill>
              <a:effectLst/>
              <a:latin typeface="+mn-lt"/>
              <a:ea typeface="+mn-ea"/>
              <a:cs typeface="+mn-cs"/>
            </a:rPr>
            <a:t>数量欄に入力しないと金額は表示されません</a:t>
          </a:r>
          <a:r>
            <a:rPr kumimoji="1" lang="ja-JP" altLang="en-US" sz="1100">
              <a:solidFill>
                <a:schemeClr val="lt1"/>
              </a:solidFill>
              <a:effectLst/>
              <a:latin typeface="+mn-lt"/>
              <a:ea typeface="+mn-ea"/>
              <a:cs typeface="+mn-cs"/>
            </a:rPr>
            <a:t>。</a:t>
          </a:r>
          <a:r>
            <a:rPr kumimoji="1" lang="ja-JP" altLang="en-US" sz="1100"/>
            <a:t>消費税込の金額で記載してください。尚、複数点をまとめて記載する場合には、その総額を単価部分に記載し、数量</a:t>
          </a:r>
          <a:r>
            <a:rPr kumimoji="1" lang="en-US" altLang="ja-JP" sz="1100"/>
            <a:t>=1</a:t>
          </a:r>
          <a:r>
            <a:rPr kumimoji="1" lang="ja-JP" altLang="en-US" sz="1100"/>
            <a:t>、単位</a:t>
          </a:r>
          <a:r>
            <a:rPr kumimoji="1" lang="en-US" altLang="ja-JP" sz="1100"/>
            <a:t>=</a:t>
          </a:r>
          <a:r>
            <a:rPr kumimoji="1" lang="ja-JP" altLang="en-US" sz="1100"/>
            <a:t>式としてください。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xdr:row>
      <xdr:rowOff>129071</xdr:rowOff>
    </xdr:from>
    <xdr:to>
      <xdr:col>8</xdr:col>
      <xdr:colOff>119902</xdr:colOff>
      <xdr:row>30</xdr:row>
      <xdr:rowOff>96576</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0" y="1895526"/>
          <a:ext cx="8068947" cy="50417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作成上の注意</a:t>
          </a:r>
          <a:endParaRPr kumimoji="1" lang="en-US" altLang="ja-JP" sz="2000" b="1"/>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lang="ja-JP" altLang="ja-JP" sz="1600">
            <a:effectLst/>
          </a:endParaRPr>
        </a:p>
        <a:p>
          <a:pPr eaLnBrk="1" fontAlgn="auto" latinLnBrk="0" hangingPunct="1"/>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lang="ja-JP" altLang="ja-JP" sz="1600">
            <a:effectLst/>
          </a:endParaRPr>
        </a:p>
        <a:p>
          <a:pPr algn="l"/>
          <a:r>
            <a:rPr lang="en-US" altLang="ja-JP" sz="1600" b="0" i="0" u="none" strike="noStrike">
              <a:solidFill>
                <a:schemeClr val="lt1"/>
              </a:solidFill>
              <a:effectLst/>
              <a:latin typeface="+mn-lt"/>
              <a:ea typeface="+mn-ea"/>
              <a:cs typeface="+mn-cs"/>
            </a:rPr>
            <a:t>※</a:t>
          </a:r>
          <a:r>
            <a:rPr lang="ja-JP" altLang="en-US" sz="1600" b="0" i="0" u="none" strike="noStrike">
              <a:solidFill>
                <a:schemeClr val="lt1"/>
              </a:solidFill>
              <a:effectLst/>
              <a:latin typeface="+mn-lt"/>
              <a:ea typeface="+mn-ea"/>
              <a:cs typeface="+mn-cs"/>
            </a:rPr>
            <a:t>出張先、用務・目的は、現時点で想定される業務・日程を必ず記載してください。</a:t>
          </a:r>
          <a:r>
            <a:rPr lang="ja-JP" altLang="en-US" sz="1600"/>
            <a:t> </a:t>
          </a:r>
          <a:endParaRPr lang="ja-JP" altLang="en-US" sz="1600" b="0" i="0" u="none" strike="sngStrike" baseline="0">
            <a:solidFill>
              <a:srgbClr val="FFFF00"/>
            </a:solidFill>
            <a:latin typeface="+mn-lt"/>
            <a:ea typeface="+mn-ea"/>
            <a:cs typeface="+mn-cs"/>
          </a:endParaRPr>
        </a:p>
        <a:p>
          <a:pPr algn="l"/>
          <a:endParaRPr kumimoji="1" lang="en-US" altLang="ja-JP" sz="1600">
            <a:solidFill>
              <a:srgbClr val="FFFF00"/>
            </a:solidFill>
          </a:endParaRPr>
        </a:p>
        <a:p>
          <a:pPr marL="171450" indent="-171450" algn="l">
            <a:buFont typeface="Arial" panose="020B0604020202020204" pitchFamily="34" charset="0"/>
            <a:buChar char="•"/>
          </a:pPr>
          <a:r>
            <a:rPr kumimoji="1" lang="ja-JP" altLang="en-US" sz="1100"/>
            <a:t>種別／リストから国内、海外、招聘のいずれかを選択してください。</a:t>
          </a:r>
          <a:endParaRPr kumimoji="1" lang="en-US" altLang="ja-JP" sz="1100"/>
        </a:p>
        <a:p>
          <a:pPr marL="171450" indent="-171450" algn="l">
            <a:buFont typeface="Arial" panose="020B0604020202020204" pitchFamily="34" charset="0"/>
            <a:buChar char="•"/>
          </a:pPr>
          <a:r>
            <a:rPr kumimoji="1" lang="ja-JP" altLang="en-US" sz="1100"/>
            <a:t>出張者／出張者名を記入してください。出張者は研究開発参加者リストに記載が必要です。（有識者等の招聘旅費を除きます。）</a:t>
          </a:r>
          <a:endParaRPr kumimoji="1" lang="en-US" altLang="ja-JP" sz="1100"/>
        </a:p>
        <a:p>
          <a:pPr marL="171450" indent="-171450" algn="l">
            <a:buFont typeface="Arial" panose="020B0604020202020204" pitchFamily="34" charset="0"/>
            <a:buChar char="•"/>
          </a:pPr>
          <a:r>
            <a:rPr kumimoji="1" lang="ja-JP" altLang="en-US" sz="1100"/>
            <a:t>出張先／出張先名を具体的に記載してください。空欄は不可です。</a:t>
          </a:r>
          <a:endParaRPr kumimoji="1" lang="en-US" altLang="ja-JP" sz="1100"/>
        </a:p>
        <a:p>
          <a:pPr marL="171450" indent="-171450" algn="l">
            <a:buFont typeface="Arial" panose="020B0604020202020204" pitchFamily="34" charset="0"/>
            <a:buChar char="•"/>
          </a:pPr>
          <a:r>
            <a:rPr kumimoji="1" lang="ja-JP" altLang="en-US" sz="1100"/>
            <a:t>日程／出張の日程を記載してください。</a:t>
          </a:r>
          <a:endParaRPr kumimoji="1" lang="en-US" altLang="ja-JP" sz="1100"/>
        </a:p>
        <a:p>
          <a:pPr marL="171450" indent="-171450" algn="l">
            <a:buFont typeface="Arial" panose="020B0604020202020204" pitchFamily="34" charset="0"/>
            <a:buChar char="•"/>
          </a:pPr>
          <a:r>
            <a:rPr kumimoji="1" lang="ja-JP" altLang="en-US" sz="1100"/>
            <a:t>用務・目的／その出張の用務内容、目的を具体的に記載してください。</a:t>
          </a:r>
          <a:endParaRPr kumimoji="1" lang="en-US" altLang="ja-JP" sz="1100"/>
        </a:p>
        <a:p>
          <a:pPr marL="171450" indent="-171450" algn="l">
            <a:buFont typeface="Arial" panose="020B0604020202020204" pitchFamily="34" charset="0"/>
            <a:buChar char="•"/>
          </a:pPr>
          <a:r>
            <a:rPr kumimoji="1" lang="ja-JP" altLang="en-US" sz="1100"/>
            <a:t>積算根拠／単価はその出張にかかる交通費、宿泊費、日当などの合計を記入してください。その目的で複数回出張に行かれる場合は回数を入力してください。同じ目的・行程・単価で同行される方が居る場合はその人数を入力してください。（氏名がわかる場合は同一セル内に列記してください）</a:t>
          </a:r>
          <a:endParaRPr kumimoji="1" lang="en-US" altLang="ja-JP" sz="1100">
            <a:solidFill>
              <a:schemeClr val="lt1"/>
            </a:solidFill>
            <a:effectLst/>
            <a:latin typeface="+mn-lt"/>
            <a:ea typeface="+mn-ea"/>
            <a:cs typeface="+mn-cs"/>
          </a:endParaRPr>
        </a:p>
        <a:p>
          <a:pPr algn="l"/>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38101</xdr:colOff>
      <xdr:row>9</xdr:row>
      <xdr:rowOff>9524</xdr:rowOff>
    </xdr:from>
    <xdr:to>
      <xdr:col>7</xdr:col>
      <xdr:colOff>257176</xdr:colOff>
      <xdr:row>34</xdr:row>
      <xdr:rowOff>28575</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38101" y="1981199"/>
          <a:ext cx="7505700" cy="54102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000" b="1">
              <a:solidFill>
                <a:schemeClr val="lt1"/>
              </a:solidFill>
              <a:effectLst/>
              <a:latin typeface="+mn-lt"/>
              <a:ea typeface="+mn-ea"/>
              <a:cs typeface="+mn-cs"/>
            </a:rPr>
            <a:t>作成</a:t>
          </a:r>
          <a:r>
            <a:rPr kumimoji="1" lang="ja-JP" altLang="ja-JP" sz="2000" b="1">
              <a:solidFill>
                <a:schemeClr val="lt1"/>
              </a:solidFill>
              <a:effectLst/>
              <a:latin typeface="+mn-lt"/>
              <a:ea typeface="+mn-ea"/>
              <a:cs typeface="+mn-cs"/>
            </a:rPr>
            <a:t>上の注意</a:t>
          </a:r>
          <a:endParaRPr kumimoji="1" lang="en-US" altLang="ja-JP" sz="2000" b="1">
            <a:solidFill>
              <a:schemeClr val="lt1"/>
            </a:solidFill>
            <a:effectLst/>
            <a:latin typeface="+mn-lt"/>
            <a:ea typeface="+mn-ea"/>
            <a:cs typeface="+mn-cs"/>
          </a:endParaRPr>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lang="ja-JP" altLang="ja-JP" sz="1600">
            <a:effectLst/>
          </a:endParaRPr>
        </a:p>
        <a:p>
          <a:pPr eaLnBrk="1" fontAlgn="auto" latinLnBrk="0" hangingPunct="1"/>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lang="ja-JP" altLang="ja-JP" sz="1600">
            <a:effectLst/>
          </a:endParaRPr>
        </a:p>
        <a:p>
          <a:r>
            <a:rPr lang="en-US" altLang="ja-JP" sz="1600">
              <a:effectLst/>
            </a:rPr>
            <a:t>※</a:t>
          </a:r>
          <a:r>
            <a:rPr lang="ja-JP" altLang="en-US" sz="1600">
              <a:effectLst/>
            </a:rPr>
            <a:t>アルバイト、短期雇用者も計上してください。</a:t>
          </a:r>
          <a:endParaRPr lang="en-US" altLang="ja-JP" sz="1600">
            <a:effectLst/>
          </a:endParaRPr>
        </a:p>
        <a:p>
          <a:endParaRPr lang="ja-JP" altLang="ja-JP" sz="1600">
            <a:effectLst/>
          </a:endParaRPr>
        </a:p>
        <a:p>
          <a:pPr marL="171450" indent="-171450">
            <a:buFont typeface="Arial" panose="020B0604020202020204" pitchFamily="34" charset="0"/>
            <a:buChar char="•"/>
          </a:pPr>
          <a:r>
            <a:rPr kumimoji="1" lang="ja-JP" altLang="ja-JP" sz="1100">
              <a:solidFill>
                <a:schemeClr val="lt1"/>
              </a:solidFill>
              <a:effectLst/>
              <a:latin typeface="+mn-lt"/>
              <a:ea typeface="+mn-ea"/>
              <a:cs typeface="+mn-cs"/>
            </a:rPr>
            <a:t>種別／</a:t>
          </a:r>
          <a:r>
            <a:rPr kumimoji="1" lang="ja-JP" altLang="en-US" sz="1100">
              <a:solidFill>
                <a:schemeClr val="lt1"/>
              </a:solidFill>
              <a:effectLst/>
              <a:latin typeface="+mn-lt"/>
              <a:ea typeface="+mn-ea"/>
              <a:cs typeface="+mn-cs"/>
            </a:rPr>
            <a:t>各機関での雇用の名称を記載してください。</a:t>
          </a:r>
          <a:endParaRPr lang="ja-JP" altLang="ja-JP">
            <a:effectLst/>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氏名</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雇用が未定の場合は</a:t>
          </a:r>
          <a:r>
            <a:rPr kumimoji="1" lang="en-US" altLang="ja-JP" sz="1100">
              <a:solidFill>
                <a:schemeClr val="lt1"/>
              </a:solidFill>
              <a:effectLst/>
              <a:latin typeface="+mn-lt"/>
              <a:ea typeface="+mn-ea"/>
              <a:cs typeface="+mn-cs"/>
            </a:rPr>
            <a:t>A</a:t>
          </a:r>
          <a:r>
            <a:rPr kumimoji="1" lang="ja-JP" altLang="en-US"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B</a:t>
          </a:r>
          <a:r>
            <a:rPr kumimoji="1" lang="ja-JP" altLang="en-US" sz="1100">
              <a:solidFill>
                <a:schemeClr val="lt1"/>
              </a:solidFill>
              <a:effectLst/>
              <a:latin typeface="+mn-lt"/>
              <a:ea typeface="+mn-ea"/>
              <a:cs typeface="+mn-cs"/>
            </a:rPr>
            <a:t>・・・と仮称を入力してください。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積算根拠　月給</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社会保険事業主負担等などを含めた１ヶ月分の支給総額を入力してください。時給制の場合は１ヶ月分に換算して入力してください。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支払月数／給与を計上する月数を入力してください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年間定期代</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支払月数分の通勤費の総額を入力してください。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lang="ja-JP" altLang="en-US">
              <a:effectLst/>
            </a:rPr>
            <a:t>賞与／賞与等、給与以外に支給されるものをその分の社会保険料等の事業主負担額を含めて計上してください。</a:t>
          </a:r>
          <a:endParaRPr lang="en-US" altLang="ja-JP">
            <a:effectLst/>
          </a:endParaRPr>
        </a:p>
        <a:p>
          <a:pPr marL="171450" indent="-171450">
            <a:buFont typeface="Arial" panose="020B0604020202020204" pitchFamily="34" charset="0"/>
            <a:buChar char="•"/>
          </a:pPr>
          <a:r>
            <a:rPr lang="ja-JP" altLang="en-US">
              <a:effectLst/>
            </a:rPr>
            <a:t>エフォート率／当事業のエフォート率を入力してください。専従の場合は１００と入力してください。</a:t>
          </a:r>
          <a:endParaRPr lang="en-US" altLang="ja-JP">
            <a:effectLst/>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ja-JP" altLang="ja-JP" sz="1100">
              <a:solidFill>
                <a:schemeClr val="lt1"/>
              </a:solidFill>
              <a:effectLst/>
              <a:latin typeface="+mn-lt"/>
              <a:ea typeface="+mn-ea"/>
              <a:cs typeface="+mn-cs"/>
            </a:rPr>
            <a:t>計画時点で不明な項目は概算値で結構です。ただし</a:t>
          </a:r>
          <a:r>
            <a:rPr lang="en-US" altLang="ja-JP" sz="1100">
              <a:solidFill>
                <a:schemeClr val="lt1"/>
              </a:solidFill>
              <a:effectLst/>
              <a:latin typeface="+mn-lt"/>
              <a:ea typeface="+mn-ea"/>
              <a:cs typeface="+mn-cs"/>
            </a:rPr>
            <a:t>C</a:t>
          </a:r>
          <a:r>
            <a:rPr lang="ja-JP" altLang="ja-JP" sz="1100">
              <a:solidFill>
                <a:schemeClr val="lt1"/>
              </a:solidFill>
              <a:effectLst/>
              <a:latin typeface="+mn-lt"/>
              <a:ea typeface="+mn-ea"/>
              <a:cs typeface="+mn-cs"/>
            </a:rPr>
            <a:t>、</a:t>
          </a:r>
          <a:r>
            <a:rPr lang="en-US" altLang="ja-JP" sz="1100">
              <a:solidFill>
                <a:schemeClr val="lt1"/>
              </a:solidFill>
              <a:effectLst/>
              <a:latin typeface="+mn-lt"/>
              <a:ea typeface="+mn-ea"/>
              <a:cs typeface="+mn-cs"/>
            </a:rPr>
            <a:t>D</a:t>
          </a:r>
          <a:r>
            <a:rPr lang="ja-JP" altLang="ja-JP" sz="1100">
              <a:solidFill>
                <a:schemeClr val="lt1"/>
              </a:solidFill>
              <a:effectLst/>
              <a:latin typeface="+mn-lt"/>
              <a:ea typeface="+mn-ea"/>
              <a:cs typeface="+mn-cs"/>
            </a:rPr>
            <a:t>、</a:t>
          </a:r>
          <a:r>
            <a:rPr lang="en-US" altLang="ja-JP" sz="1100">
              <a:solidFill>
                <a:schemeClr val="lt1"/>
              </a:solidFill>
              <a:effectLst/>
              <a:latin typeface="+mn-lt"/>
              <a:ea typeface="+mn-ea"/>
              <a:cs typeface="+mn-cs"/>
            </a:rPr>
            <a:t>G</a:t>
          </a:r>
          <a:r>
            <a:rPr lang="ja-JP" altLang="ja-JP" sz="1100">
              <a:solidFill>
                <a:schemeClr val="lt1"/>
              </a:solidFill>
              <a:effectLst/>
              <a:latin typeface="+mn-lt"/>
              <a:ea typeface="+mn-ea"/>
              <a:cs typeface="+mn-cs"/>
            </a:rPr>
            <a:t>列は計算式の都合上空欄にはできませんので、適切な金額となるよう何らかの値を入力してください。</a:t>
          </a:r>
          <a:endParaRPr lang="en-US" altLang="ja-JP">
            <a:effectLst/>
          </a:endParaRPr>
        </a:p>
        <a:p>
          <a:pPr marL="171450" indent="-171450">
            <a:buFont typeface="Arial" panose="020B0604020202020204" pitchFamily="34" charset="0"/>
            <a:buChar char="•"/>
          </a:pPr>
          <a:r>
            <a:rPr lang="ja-JP" altLang="en-US" u="sng">
              <a:effectLst/>
            </a:rPr>
            <a:t>雇用区分／機関が直接雇用</a:t>
          </a:r>
          <a:r>
            <a:rPr lang="ja-JP" altLang="ja-JP" sz="1100" u="sng">
              <a:solidFill>
                <a:schemeClr val="lt1"/>
              </a:solidFill>
              <a:effectLst/>
              <a:latin typeface="+mn-lt"/>
              <a:ea typeface="+mn-ea"/>
              <a:cs typeface="+mn-cs"/>
            </a:rPr>
            <a:t>（正社員、任期付き、パート、アルバイト）</a:t>
          </a:r>
          <a:r>
            <a:rPr lang="ja-JP" altLang="en-US" u="sng">
              <a:effectLst/>
            </a:rPr>
            <a:t>しているのか人材派遣会社なのか選択してください。出向者については、「直雇用」を選択してください。</a:t>
          </a:r>
          <a:endParaRPr lang="en-US" altLang="ja-JP" u="sng">
            <a:effectLst/>
          </a:endParaRPr>
        </a:p>
        <a:p>
          <a:pPr marL="171450" indent="-171450">
            <a:buFont typeface="Arial" panose="020B0604020202020204" pitchFamily="34" charset="0"/>
            <a:buChar char="•"/>
          </a:pPr>
          <a:r>
            <a:rPr lang="ja-JP" altLang="en-US">
              <a:effectLst/>
            </a:rPr>
            <a:t>人件費を計上する場合は「研究開発参加者リスト」にも必ず記載してください。「研究開発参加者リスト」に記載が無い場合は計上できません。</a:t>
          </a:r>
          <a:endParaRPr lang="ja-JP" altLang="ja-JP" sz="1100">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7</xdr:row>
      <xdr:rowOff>104776</xdr:rowOff>
    </xdr:from>
    <xdr:to>
      <xdr:col>5</xdr:col>
      <xdr:colOff>0</xdr:colOff>
      <xdr:row>20</xdr:row>
      <xdr:rowOff>200025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0" y="1609726"/>
          <a:ext cx="8401050" cy="294322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2000" b="1">
              <a:solidFill>
                <a:schemeClr val="lt1"/>
              </a:solidFill>
              <a:effectLst/>
              <a:latin typeface="+mn-lt"/>
              <a:ea typeface="+mn-ea"/>
              <a:cs typeface="+mn-cs"/>
            </a:rPr>
            <a:t>作成</a:t>
          </a:r>
          <a:r>
            <a:rPr kumimoji="1" lang="ja-JP" altLang="ja-JP" sz="2000" b="1">
              <a:solidFill>
                <a:schemeClr val="lt1"/>
              </a:solidFill>
              <a:effectLst/>
              <a:latin typeface="+mn-lt"/>
              <a:ea typeface="+mn-ea"/>
              <a:cs typeface="+mn-cs"/>
            </a:rPr>
            <a:t>上の注意</a:t>
          </a:r>
          <a:endParaRPr kumimoji="1" lang="en-US" altLang="ja-JP" sz="2000" b="1">
            <a:solidFill>
              <a:schemeClr val="lt1"/>
            </a:solidFill>
            <a:effectLst/>
            <a:latin typeface="+mn-lt"/>
            <a:ea typeface="+mn-ea"/>
            <a:cs typeface="+mn-cs"/>
          </a:endParaRPr>
        </a:p>
        <a:p>
          <a:r>
            <a:rPr lang="en-US" altLang="ja-JP" sz="1600" b="0" i="0" u="none" strike="noStrike">
              <a:solidFill>
                <a:schemeClr val="lt1"/>
              </a:solidFill>
              <a:effectLst/>
              <a:latin typeface="+mn-lt"/>
              <a:ea typeface="+mn-ea"/>
              <a:cs typeface="+mn-cs"/>
            </a:rPr>
            <a:t>※</a:t>
          </a:r>
          <a:r>
            <a:rPr lang="ja-JP" altLang="en-US" sz="1600" b="0" i="0" u="none" strike="noStrike">
              <a:solidFill>
                <a:schemeClr val="lt1"/>
              </a:solidFill>
              <a:effectLst/>
              <a:latin typeface="+mn-lt"/>
              <a:ea typeface="+mn-ea"/>
              <a:cs typeface="+mn-cs"/>
            </a:rPr>
            <a:t>提出の際は記載例を削除の上、黒字で記入してください。</a:t>
          </a:r>
          <a:r>
            <a:rPr lang="ja-JP" altLang="en-US" sz="1600"/>
            <a:t> </a:t>
          </a:r>
          <a:endParaRPr lang="en-US" altLang="ja-JP" sz="1600"/>
        </a:p>
        <a:p>
          <a:r>
            <a:rPr kumimoji="1" lang="en-US" altLang="ja-JP" sz="1600">
              <a:solidFill>
                <a:schemeClr val="lt1"/>
              </a:solidFill>
              <a:effectLst/>
              <a:latin typeface="+mn-lt"/>
              <a:ea typeface="+mn-ea"/>
              <a:cs typeface="+mn-cs"/>
            </a:rPr>
            <a:t>※</a:t>
          </a:r>
          <a:r>
            <a:rPr kumimoji="1" lang="ja-JP" altLang="en-US" sz="1600">
              <a:solidFill>
                <a:schemeClr val="lt1"/>
              </a:solidFill>
              <a:effectLst/>
              <a:latin typeface="+mn-lt"/>
              <a:ea typeface="+mn-ea"/>
              <a:cs typeface="+mn-cs"/>
            </a:rPr>
            <a:t>費目自体に該当する計上が無い場合は記載例は削除してください。</a:t>
          </a:r>
          <a:endParaRPr kumimoji="1" lang="en-US" altLang="ja-JP" sz="16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kumimoji="1" lang="en-US" altLang="ja-JP" sz="1600">
            <a:solidFill>
              <a:schemeClr val="lt1"/>
            </a:solidFill>
            <a:effectLst/>
            <a:latin typeface="+mn-lt"/>
            <a:ea typeface="+mn-ea"/>
            <a:cs typeface="+mn-cs"/>
          </a:endParaRPr>
        </a:p>
        <a:p>
          <a:endParaRPr lang="en-US" altLang="ja-JP">
            <a:effectLst/>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氏　　　　名</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謝金を支払う方の氏名を記載してください。未定の場合は</a:t>
          </a:r>
          <a:r>
            <a:rPr kumimoji="1" lang="en-US" altLang="ja-JP" sz="1100">
              <a:solidFill>
                <a:schemeClr val="lt1"/>
              </a:solidFill>
              <a:effectLst/>
              <a:latin typeface="+mn-lt"/>
              <a:ea typeface="+mn-ea"/>
              <a:cs typeface="+mn-cs"/>
            </a:rPr>
            <a:t>A</a:t>
          </a:r>
          <a:r>
            <a:rPr kumimoji="1" lang="ja-JP" altLang="en-US" sz="1100">
              <a:solidFill>
                <a:schemeClr val="lt1"/>
              </a:solidFill>
              <a:effectLst/>
              <a:latin typeface="+mn-lt"/>
              <a:ea typeface="+mn-ea"/>
              <a:cs typeface="+mn-cs"/>
            </a:rPr>
            <a:t>、</a:t>
          </a:r>
          <a:r>
            <a:rPr kumimoji="1" lang="en-US" altLang="ja-JP" sz="1100">
              <a:solidFill>
                <a:schemeClr val="lt1"/>
              </a:solidFill>
              <a:effectLst/>
              <a:latin typeface="+mn-lt"/>
              <a:ea typeface="+mn-ea"/>
              <a:cs typeface="+mn-cs"/>
            </a:rPr>
            <a:t>B</a:t>
          </a:r>
          <a:r>
            <a:rPr kumimoji="1" lang="ja-JP" altLang="en-US" sz="1100">
              <a:solidFill>
                <a:schemeClr val="lt1"/>
              </a:solidFill>
              <a:effectLst/>
              <a:latin typeface="+mn-lt"/>
              <a:ea typeface="+mn-ea"/>
              <a:cs typeface="+mn-cs"/>
            </a:rPr>
            <a:t>・・・と仮称を入力してください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用務・目的</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何のために雇用し何を行うのか用務・目的等を具体的に必ず記載してください。空欄は不可。</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単　　　　価／支払する謝金の単価を記載してください。時給の場合は日給に換算して記入してください。その場合は時間単価を用務目的欄に記載してください。</a:t>
          </a:r>
          <a:endParaRPr kumimoji="1" lang="en-US" altLang="ja-JP" sz="1100">
            <a:solidFill>
              <a:schemeClr val="lt1"/>
            </a:solidFill>
            <a:effectLst/>
            <a:latin typeface="+mn-lt"/>
            <a:ea typeface="+mn-ea"/>
            <a:cs typeface="+mn-cs"/>
          </a:endParaRPr>
        </a:p>
        <a:p>
          <a:pPr marL="171450" indent="-171450">
            <a:buFont typeface="Arial" panose="020B0604020202020204" pitchFamily="34" charset="0"/>
            <a:buChar char="•"/>
          </a:pPr>
          <a:r>
            <a:rPr kumimoji="1" lang="ja-JP" altLang="en-US" sz="1100">
              <a:solidFill>
                <a:schemeClr val="lt1"/>
              </a:solidFill>
              <a:effectLst/>
              <a:latin typeface="+mn-lt"/>
              <a:ea typeface="+mn-ea"/>
              <a:cs typeface="+mn-cs"/>
            </a:rPr>
            <a:t>消費税区分</a:t>
          </a:r>
          <a:r>
            <a:rPr kumimoji="1" lang="ja-JP"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その謝金が課税か課税対象外か選択してください。</a:t>
          </a:r>
          <a:r>
            <a:rPr kumimoji="1" lang="ja-JP" altLang="en-US" sz="1100" u="sng">
              <a:solidFill>
                <a:schemeClr val="lt1"/>
              </a:solidFill>
              <a:effectLst/>
              <a:latin typeface="+mn-lt"/>
              <a:ea typeface="+mn-ea"/>
              <a:cs typeface="+mn-cs"/>
            </a:rPr>
            <a:t>課税・課税対象外については各機関の経理担当人事担当に確認を行ってください。</a:t>
          </a:r>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95250</xdr:colOff>
      <xdr:row>6</xdr:row>
      <xdr:rowOff>152399</xdr:rowOff>
    </xdr:from>
    <xdr:to>
      <xdr:col>5</xdr:col>
      <xdr:colOff>57150</xdr:colOff>
      <xdr:row>27</xdr:row>
      <xdr:rowOff>38100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95250" y="1438274"/>
          <a:ext cx="7905750" cy="360997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作成上の注意</a:t>
          </a:r>
          <a:endParaRPr kumimoji="1" lang="en-US" altLang="ja-JP" sz="2000" b="1"/>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kumimoji="1" lang="en-US" altLang="ja-JP" sz="1600">
            <a:solidFill>
              <a:schemeClr val="lt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lang="ja-JP" altLang="ja-JP" sz="1600">
            <a:effectLst/>
          </a:endParaRPr>
        </a:p>
        <a:p>
          <a:pPr algn="l"/>
          <a:endParaRPr kumimoji="1" lang="en-US" altLang="ja-JP" sz="1100"/>
        </a:p>
        <a:p>
          <a:pPr marL="171450" indent="-171450" algn="l">
            <a:buFont typeface="Arial" panose="020B0604020202020204" pitchFamily="34" charset="0"/>
            <a:buChar char="•"/>
          </a:pPr>
          <a:r>
            <a:rPr kumimoji="1" lang="ja-JP" altLang="en-US" sz="1100"/>
            <a:t>件名／具体的な外注件名を記載してください。</a:t>
          </a:r>
          <a:endParaRPr kumimoji="1" lang="en-US" altLang="ja-JP" sz="1100"/>
        </a:p>
        <a:p>
          <a:pPr marL="171450" indent="-171450" algn="l">
            <a:buFont typeface="Arial" panose="020B0604020202020204" pitchFamily="34" charset="0"/>
            <a:buChar char="•"/>
          </a:pPr>
          <a:r>
            <a:rPr kumimoji="1" lang="ja-JP" altLang="en-US" sz="1100"/>
            <a:t>目的／使途を必ず記入してください。空欄は不可</a:t>
          </a:r>
          <a:endParaRPr kumimoji="1" lang="en-US" altLang="ja-JP" sz="1100"/>
        </a:p>
        <a:p>
          <a:pPr marL="171450" indent="-171450" algn="l">
            <a:buFont typeface="Arial" panose="020B0604020202020204" pitchFamily="34" charset="0"/>
            <a:buChar char="•"/>
          </a:pPr>
          <a:r>
            <a:rPr kumimoji="1" lang="ja-JP" altLang="en-US" sz="1100">
              <a:solidFill>
                <a:schemeClr val="lt1"/>
              </a:solidFill>
              <a:effectLst/>
              <a:latin typeface="+mn-lt"/>
              <a:ea typeface="+mn-ea"/>
              <a:cs typeface="+mn-cs"/>
            </a:rPr>
            <a:t>積算根拠／</a:t>
          </a:r>
          <a:r>
            <a:rPr kumimoji="1" lang="ja-JP" altLang="ja-JP" sz="1100">
              <a:solidFill>
                <a:schemeClr val="lt1"/>
              </a:solidFill>
              <a:effectLst/>
              <a:latin typeface="+mn-lt"/>
              <a:ea typeface="+mn-ea"/>
              <a:cs typeface="+mn-cs"/>
            </a:rPr>
            <a:t>単価と数量を</a:t>
          </a:r>
          <a:r>
            <a:rPr kumimoji="1" lang="ja-JP" altLang="en-US" sz="1100">
              <a:solidFill>
                <a:schemeClr val="lt1"/>
              </a:solidFill>
              <a:effectLst/>
              <a:latin typeface="+mn-lt"/>
              <a:ea typeface="+mn-ea"/>
              <a:cs typeface="+mn-cs"/>
            </a:rPr>
            <a:t>入力してください。</a:t>
          </a:r>
          <a:r>
            <a:rPr kumimoji="1" lang="ja-JP" altLang="ja-JP" sz="1100">
              <a:solidFill>
                <a:schemeClr val="lt1"/>
              </a:solidFill>
              <a:effectLst/>
              <a:latin typeface="+mn-lt"/>
              <a:ea typeface="+mn-ea"/>
              <a:cs typeface="+mn-cs"/>
            </a:rPr>
            <a:t>入力すると金額が自動計算されます</a:t>
          </a:r>
          <a:r>
            <a:rPr kumimoji="1" lang="ja-JP" altLang="en-US" sz="1100">
              <a:solidFill>
                <a:schemeClr val="lt1"/>
              </a:solidFill>
              <a:effectLst/>
              <a:latin typeface="+mn-lt"/>
              <a:ea typeface="+mn-ea"/>
              <a:cs typeface="+mn-cs"/>
            </a:rPr>
            <a:t>。</a:t>
          </a:r>
          <a:r>
            <a:rPr kumimoji="1" lang="ja-JP" altLang="en-US" sz="1100"/>
            <a:t>消費税込の金額で記載してください。</a:t>
          </a:r>
          <a:endParaRPr kumimoji="1" lang="en-US" altLang="ja-JP"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123825</xdr:colOff>
      <xdr:row>9</xdr:row>
      <xdr:rowOff>104776</xdr:rowOff>
    </xdr:from>
    <xdr:to>
      <xdr:col>5</xdr:col>
      <xdr:colOff>542925</xdr:colOff>
      <xdr:row>24</xdr:row>
      <xdr:rowOff>171451</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123825" y="2047876"/>
          <a:ext cx="8267700" cy="33528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作成上の注意</a:t>
          </a:r>
          <a:endParaRPr kumimoji="1" lang="en-US" altLang="ja-JP" sz="2000" b="1"/>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kumimoji="1" lang="en-US" altLang="ja-JP" sz="160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水色セル</a:t>
          </a:r>
          <a:r>
            <a:rPr kumimoji="1" lang="ja-JP" altLang="en-US" sz="1600">
              <a:solidFill>
                <a:schemeClr val="lt1"/>
              </a:solidFill>
              <a:effectLst/>
              <a:latin typeface="+mn-lt"/>
              <a:ea typeface="+mn-ea"/>
              <a:cs typeface="+mn-cs"/>
            </a:rPr>
            <a:t>に</a:t>
          </a:r>
          <a:r>
            <a:rPr kumimoji="1" lang="ja-JP" altLang="ja-JP" sz="1600">
              <a:solidFill>
                <a:schemeClr val="lt1"/>
              </a:solidFill>
              <a:effectLst/>
              <a:latin typeface="+mn-lt"/>
              <a:ea typeface="+mn-ea"/>
              <a:cs typeface="+mn-cs"/>
            </a:rPr>
            <a:t>記入してください。（</a:t>
          </a:r>
          <a:r>
            <a:rPr kumimoji="1" lang="ja-JP" altLang="ja-JP" sz="1600" u="sng">
              <a:solidFill>
                <a:schemeClr val="lt1"/>
              </a:solidFill>
              <a:effectLst/>
              <a:latin typeface="+mn-lt"/>
              <a:ea typeface="+mn-ea"/>
              <a:cs typeface="+mn-cs"/>
            </a:rPr>
            <a:t>水色セル以外については変更等しないでください。</a:t>
          </a:r>
          <a:r>
            <a:rPr kumimoji="1" lang="ja-JP" altLang="ja-JP" sz="1600">
              <a:solidFill>
                <a:schemeClr val="lt1"/>
              </a:solidFill>
              <a:effectLst/>
              <a:latin typeface="+mn-lt"/>
              <a:ea typeface="+mn-ea"/>
              <a:cs typeface="+mn-cs"/>
            </a:rPr>
            <a:t>）</a:t>
          </a:r>
          <a:endParaRPr kumimoji="1" lang="en-US" altLang="ja-JP" sz="1600"/>
        </a:p>
        <a:p>
          <a:pPr algn="l"/>
          <a:endParaRPr kumimoji="1" lang="en-US" altLang="ja-JP" sz="1600"/>
        </a:p>
        <a:p>
          <a:pPr marL="171450" indent="-171450" algn="l">
            <a:buFont typeface="Arial" panose="020B0604020202020204" pitchFamily="34" charset="0"/>
            <a:buChar char="•"/>
          </a:pPr>
          <a:r>
            <a:rPr kumimoji="1" lang="ja-JP" altLang="en-US" sz="1100"/>
            <a:t>件名／具体的な件名を記載してください。</a:t>
          </a:r>
          <a:endParaRPr kumimoji="1" lang="en-US" altLang="ja-JP" sz="1100"/>
        </a:p>
        <a:p>
          <a:pPr marL="171450" indent="-171450" algn="l">
            <a:buFont typeface="Arial" panose="020B0604020202020204" pitchFamily="34" charset="0"/>
            <a:buChar char="•"/>
          </a:pPr>
          <a:r>
            <a:rPr kumimoji="1" lang="ja-JP" altLang="en-US" sz="1100"/>
            <a:t>目的／使途を必ず記入してください。空欄は不可</a:t>
          </a:r>
          <a:endParaRPr kumimoji="1" lang="en-US" altLang="ja-JP" sz="1100"/>
        </a:p>
        <a:p>
          <a:pPr marL="171450" indent="-171450" algn="l">
            <a:buFont typeface="Arial" panose="020B0604020202020204" pitchFamily="34" charset="0"/>
            <a:buChar char="•"/>
          </a:pPr>
          <a:r>
            <a:rPr kumimoji="1" lang="ja-JP" altLang="en-US" sz="1100">
              <a:solidFill>
                <a:schemeClr val="lt1"/>
              </a:solidFill>
              <a:effectLst/>
              <a:latin typeface="+mn-lt"/>
              <a:ea typeface="+mn-ea"/>
              <a:cs typeface="+mn-cs"/>
            </a:rPr>
            <a:t>積算根拠／</a:t>
          </a:r>
          <a:r>
            <a:rPr kumimoji="1" lang="ja-JP" altLang="ja-JP" sz="1100">
              <a:solidFill>
                <a:schemeClr val="lt1"/>
              </a:solidFill>
              <a:effectLst/>
              <a:latin typeface="+mn-lt"/>
              <a:ea typeface="+mn-ea"/>
              <a:cs typeface="+mn-cs"/>
            </a:rPr>
            <a:t>単価と数量を</a:t>
          </a:r>
          <a:r>
            <a:rPr kumimoji="1" lang="ja-JP" altLang="en-US" sz="1100">
              <a:solidFill>
                <a:schemeClr val="lt1"/>
              </a:solidFill>
              <a:effectLst/>
              <a:latin typeface="+mn-lt"/>
              <a:ea typeface="+mn-ea"/>
              <a:cs typeface="+mn-cs"/>
            </a:rPr>
            <a:t>入力してください。</a:t>
          </a:r>
          <a:r>
            <a:rPr kumimoji="1" lang="ja-JP" altLang="ja-JP" sz="1100">
              <a:solidFill>
                <a:schemeClr val="lt1"/>
              </a:solidFill>
              <a:effectLst/>
              <a:latin typeface="+mn-lt"/>
              <a:ea typeface="+mn-ea"/>
              <a:cs typeface="+mn-cs"/>
            </a:rPr>
            <a:t>入力すると金額が自動計算されます</a:t>
          </a:r>
          <a:r>
            <a:rPr kumimoji="1" lang="ja-JP" altLang="en-US" sz="1100">
              <a:solidFill>
                <a:schemeClr val="lt1"/>
              </a:solidFill>
              <a:effectLst/>
              <a:latin typeface="+mn-lt"/>
              <a:ea typeface="+mn-ea"/>
              <a:cs typeface="+mn-cs"/>
            </a:rPr>
            <a:t>。</a:t>
          </a:r>
          <a:r>
            <a:rPr kumimoji="1" lang="ja-JP" altLang="en-US" sz="1100"/>
            <a:t>消費税込の金額で記載してください</a:t>
          </a:r>
          <a:endParaRPr kumimoji="1" lang="en-US" altLang="ja-JP"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xdr:row>
      <xdr:rowOff>209547</xdr:rowOff>
    </xdr:from>
    <xdr:to>
      <xdr:col>5</xdr:col>
      <xdr:colOff>47625</xdr:colOff>
      <xdr:row>24</xdr:row>
      <xdr:rowOff>66674</xdr:rowOff>
    </xdr:to>
    <xdr:sp macro="" textlink="">
      <xdr:nvSpPr>
        <xdr:cNvPr id="2" name="正方形/長方形 1">
          <a:extLst>
            <a:ext uri="{FF2B5EF4-FFF2-40B4-BE49-F238E27FC236}">
              <a16:creationId xmlns:a16="http://schemas.microsoft.com/office/drawing/2014/main" id="{E94ABD6B-D60D-4A69-A312-EAF0BF2797F4}"/>
            </a:ext>
          </a:extLst>
        </xdr:cNvPr>
        <xdr:cNvSpPr/>
      </xdr:nvSpPr>
      <xdr:spPr>
        <a:xfrm>
          <a:off x="0" y="1647822"/>
          <a:ext cx="7905750" cy="380047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latin typeface="+mj-ea"/>
              <a:ea typeface="+mj-ea"/>
            </a:rPr>
            <a:t>作成上の注意</a:t>
          </a:r>
          <a:endParaRPr kumimoji="1" lang="en-US" altLang="ja-JP" sz="2000" b="1">
            <a:latin typeface="+mj-ea"/>
            <a:ea typeface="+mj-ea"/>
          </a:endParaRPr>
        </a:p>
        <a:p>
          <a:r>
            <a:rPr lang="en-US" altLang="ja-JP" sz="1600" b="0" i="0">
              <a:solidFill>
                <a:schemeClr val="lt1"/>
              </a:solidFill>
              <a:effectLst/>
              <a:latin typeface="+mn-lt"/>
              <a:ea typeface="+mn-ea"/>
              <a:cs typeface="+mn-cs"/>
            </a:rPr>
            <a:t>※</a:t>
          </a:r>
          <a:r>
            <a:rPr lang="ja-JP" altLang="ja-JP" sz="1600" b="0" i="0">
              <a:solidFill>
                <a:schemeClr val="lt1"/>
              </a:solidFill>
              <a:effectLst/>
              <a:latin typeface="+mn-lt"/>
              <a:ea typeface="+mn-ea"/>
              <a:cs typeface="+mn-cs"/>
            </a:rPr>
            <a:t>提出の際は記載例を削除の上、黒字で記入してください。</a:t>
          </a:r>
          <a:r>
            <a:rPr lang="ja-JP" altLang="ja-JP" sz="1600">
              <a:solidFill>
                <a:schemeClr val="lt1"/>
              </a:solidFill>
              <a:effectLst/>
              <a:latin typeface="+mn-lt"/>
              <a:ea typeface="+mn-ea"/>
              <a:cs typeface="+mn-cs"/>
            </a:rPr>
            <a:t> </a:t>
          </a:r>
          <a:endParaRPr lang="ja-JP" altLang="ja-JP" sz="1600">
            <a:effectLst/>
          </a:endParaRPr>
        </a:p>
        <a:p>
          <a:r>
            <a:rPr kumimoji="1" lang="en-US" altLang="ja-JP" sz="1600">
              <a:solidFill>
                <a:schemeClr val="lt1"/>
              </a:solidFill>
              <a:effectLst/>
              <a:latin typeface="+mn-lt"/>
              <a:ea typeface="+mn-ea"/>
              <a:cs typeface="+mn-cs"/>
            </a:rPr>
            <a:t>※</a:t>
          </a:r>
          <a:r>
            <a:rPr kumimoji="1" lang="ja-JP" altLang="ja-JP" sz="1600">
              <a:solidFill>
                <a:schemeClr val="lt1"/>
              </a:solidFill>
              <a:effectLst/>
              <a:latin typeface="+mn-lt"/>
              <a:ea typeface="+mn-ea"/>
              <a:cs typeface="+mn-cs"/>
            </a:rPr>
            <a:t>費目自体に該当する計上が無い場合は記載例は削除してください。</a:t>
          </a:r>
          <a:endParaRPr kumimoji="1" lang="en-US" altLang="ja-JP" sz="1600"/>
        </a:p>
        <a:p>
          <a:pPr algn="l"/>
          <a:r>
            <a:rPr kumimoji="1" lang="en-US" altLang="ja-JP" sz="1600"/>
            <a:t>※</a:t>
          </a:r>
          <a:r>
            <a:rPr kumimoji="1" lang="ja-JP" altLang="en-US" sz="1600"/>
            <a:t>水色セルに記入してください。（</a:t>
          </a:r>
          <a:r>
            <a:rPr kumimoji="1" lang="ja-JP" altLang="en-US" sz="1600" u="sng"/>
            <a:t>水色セル以外については変更等しないでください。</a:t>
          </a:r>
          <a:r>
            <a:rPr kumimoji="1" lang="ja-JP" altLang="en-US" sz="1600"/>
            <a:t>）</a:t>
          </a:r>
          <a:endParaRPr kumimoji="1" lang="en-US" altLang="ja-JP" sz="1100"/>
        </a:p>
        <a:p>
          <a:pPr algn="l"/>
          <a:r>
            <a:rPr kumimoji="1" lang="en-US" altLang="ja-JP" sz="1600">
              <a:solidFill>
                <a:schemeClr val="lt1"/>
              </a:solidFill>
              <a:effectLst/>
              <a:latin typeface="+mn-lt"/>
              <a:ea typeface="+mn-ea"/>
              <a:cs typeface="+mn-cs"/>
            </a:rPr>
            <a:t>※</a:t>
          </a:r>
          <a:r>
            <a:rPr kumimoji="1" lang="ja-JP" altLang="en-US" sz="1600"/>
            <a:t>見積書または金額が記載されたカタログの添付が必要です。</a:t>
          </a:r>
          <a:endParaRPr kumimoji="1" lang="en-US" altLang="ja-JP" sz="1600"/>
        </a:p>
        <a:p>
          <a:pPr algn="l"/>
          <a:r>
            <a:rPr kumimoji="1" lang="en-US" altLang="ja-JP" sz="1600">
              <a:solidFill>
                <a:schemeClr val="lt1"/>
              </a:solidFill>
              <a:effectLst/>
              <a:latin typeface="+mn-lt"/>
              <a:ea typeface="+mn-ea"/>
              <a:cs typeface="+mn-cs"/>
            </a:rPr>
            <a:t>※</a:t>
          </a:r>
          <a:r>
            <a:rPr kumimoji="1" lang="ja-JP" altLang="en-US" sz="1600"/>
            <a:t>見積書がある場合は見積書に記載の金額を入力してください。</a:t>
          </a:r>
          <a:endParaRPr kumimoji="1" lang="en-US" altLang="ja-JP" sz="1600"/>
        </a:p>
        <a:p>
          <a:pPr algn="l"/>
          <a:endParaRPr kumimoji="1" lang="en-US" altLang="ja-JP" sz="1100"/>
        </a:p>
        <a:p>
          <a:pPr marL="171450" indent="-171450" algn="l">
            <a:buFont typeface="Arial" panose="020B0604020202020204" pitchFamily="34" charset="0"/>
            <a:buChar char="•"/>
          </a:pPr>
          <a:r>
            <a:rPr kumimoji="1" lang="ja-JP" altLang="en-US" sz="1100"/>
            <a:t>品名／具体的な機器名を記載してください。</a:t>
          </a:r>
          <a:r>
            <a:rPr kumimoji="1" lang="ja-JP" altLang="en-US" sz="1100" u="sng"/>
            <a:t>品番・型番名だけは不可。</a:t>
          </a:r>
          <a:endParaRPr kumimoji="1" lang="en-US" altLang="ja-JP" sz="1100" u="sng"/>
        </a:p>
        <a:p>
          <a:pPr marL="171450" indent="-171450" algn="l">
            <a:buFont typeface="Arial" panose="020B0604020202020204" pitchFamily="34" charset="0"/>
            <a:buChar char="•"/>
          </a:pPr>
          <a:r>
            <a:rPr kumimoji="1" lang="ja-JP" altLang="en-US" sz="1100"/>
            <a:t>使途／具体的な使い途を必ず記入してください。</a:t>
          </a:r>
          <a:r>
            <a:rPr kumimoji="1" lang="ja-JP" altLang="en-US" sz="1100" u="sng"/>
            <a:t>空欄は不可。</a:t>
          </a:r>
          <a:endParaRPr kumimoji="1" lang="en-US" altLang="ja-JP" sz="1100" u="sng"/>
        </a:p>
        <a:p>
          <a:pPr marL="171450" indent="-171450" algn="l">
            <a:buFont typeface="Arial" panose="020B0604020202020204" pitchFamily="34" charset="0"/>
            <a:buChar char="•"/>
          </a:pPr>
          <a:r>
            <a:rPr kumimoji="1" lang="ja-JP" altLang="en-US" sz="1100"/>
            <a:t>購入予定時期／購入時期を四半期単位で記入してください</a:t>
          </a:r>
          <a:endParaRPr kumimoji="1" lang="en-US" altLang="ja-JP" sz="1100"/>
        </a:p>
        <a:p>
          <a:pPr marL="171450" indent="-171450" algn="l">
            <a:buFont typeface="Arial" panose="020B0604020202020204" pitchFamily="34" charset="0"/>
            <a:buChar char="•"/>
          </a:pPr>
          <a:r>
            <a:rPr kumimoji="1" lang="ja-JP" altLang="en-US" sz="1100">
              <a:solidFill>
                <a:schemeClr val="lt1"/>
              </a:solidFill>
              <a:effectLst/>
              <a:latin typeface="+mn-lt"/>
              <a:ea typeface="+mn-ea"/>
              <a:cs typeface="+mn-cs"/>
            </a:rPr>
            <a:t>積算根拠／</a:t>
          </a:r>
          <a:r>
            <a:rPr kumimoji="1" lang="ja-JP" altLang="ja-JP" sz="1100">
              <a:solidFill>
                <a:schemeClr val="lt1"/>
              </a:solidFill>
              <a:effectLst/>
              <a:latin typeface="+mn-lt"/>
              <a:ea typeface="+mn-ea"/>
              <a:cs typeface="+mn-cs"/>
            </a:rPr>
            <a:t>単価と数量を入力すると金額が自動計算されます</a:t>
          </a:r>
          <a:r>
            <a:rPr kumimoji="1" lang="ja-JP" altLang="en-US" sz="1100" u="sng">
              <a:solidFill>
                <a:schemeClr val="lt1"/>
              </a:solidFill>
              <a:effectLst/>
              <a:latin typeface="+mn-lt"/>
              <a:ea typeface="+mn-ea"/>
              <a:cs typeface="+mn-cs"/>
            </a:rPr>
            <a:t>。直接金額欄に入力しないでください。</a:t>
          </a:r>
          <a:r>
            <a:rPr kumimoji="1" lang="ja-JP" altLang="en-US" sz="1100">
              <a:solidFill>
                <a:schemeClr val="lt1"/>
              </a:solidFill>
              <a:effectLst/>
              <a:latin typeface="+mn-lt"/>
              <a:ea typeface="+mn-ea"/>
              <a:cs typeface="+mn-cs"/>
            </a:rPr>
            <a:t>単位はリストから適宜選択してください。</a:t>
          </a:r>
          <a:r>
            <a:rPr kumimoji="1" lang="ja-JP" altLang="ja-JP" sz="1100">
              <a:solidFill>
                <a:schemeClr val="lt1"/>
              </a:solidFill>
              <a:effectLst/>
              <a:latin typeface="+mn-lt"/>
              <a:ea typeface="+mn-ea"/>
              <a:cs typeface="+mn-cs"/>
            </a:rPr>
            <a:t>数量欄に入力しないと金額は表示されません</a:t>
          </a:r>
          <a:r>
            <a:rPr kumimoji="1" lang="ja-JP" altLang="en-US" sz="1100">
              <a:solidFill>
                <a:schemeClr val="lt1"/>
              </a:solidFill>
              <a:effectLst/>
              <a:latin typeface="+mn-lt"/>
              <a:ea typeface="+mn-ea"/>
              <a:cs typeface="+mn-cs"/>
            </a:rPr>
            <a:t>。消費税区分が「税込（課税）」となるものは、</a:t>
          </a:r>
          <a:r>
            <a:rPr kumimoji="1" lang="ja-JP" altLang="en-US" sz="1100"/>
            <a:t>消費税込の金額で記載してください。</a:t>
          </a:r>
          <a:endParaRPr lang="ja-JP" altLang="ja-JP">
            <a:effectLst/>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comments" Target="../comments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01A03-5F45-4BA0-B8C1-E565770D5286}">
  <sheetPr codeName="Sheet1">
    <tabColor rgb="FF66FFFF"/>
  </sheetPr>
  <dimension ref="A1:H87"/>
  <sheetViews>
    <sheetView tabSelected="1" view="pageBreakPreview" topLeftCell="A19" zoomScale="70" zoomScaleNormal="85" zoomScaleSheetLayoutView="70" zoomScalePageLayoutView="70" workbookViewId="0">
      <selection activeCell="G29" sqref="G29"/>
    </sheetView>
  </sheetViews>
  <sheetFormatPr defaultColWidth="9.375" defaultRowHeight="18" customHeight="1" x14ac:dyDescent="0.15"/>
  <cols>
    <col min="1" max="1" width="8.5" style="1" customWidth="1"/>
    <col min="2" max="2" width="31.375" style="1" customWidth="1"/>
    <col min="3" max="3" width="23.25" style="1" customWidth="1"/>
    <col min="4" max="4" width="6.375" style="1" customWidth="1"/>
    <col min="5" max="5" width="3.125" style="1" customWidth="1"/>
    <col min="6" max="6" width="25.625" style="1" customWidth="1"/>
    <col min="7" max="7" width="26.375" style="1" customWidth="1"/>
    <col min="8" max="8" width="3.125" style="1" customWidth="1"/>
    <col min="9" max="16384" width="9.375" style="1"/>
  </cols>
  <sheetData>
    <row r="1" spans="2:7" ht="18" customHeight="1" x14ac:dyDescent="0.15">
      <c r="B1" s="121" t="s">
        <v>156</v>
      </c>
      <c r="C1" s="143"/>
      <c r="F1" s="207" t="s">
        <v>46</v>
      </c>
      <c r="G1" s="201" t="s">
        <v>147</v>
      </c>
    </row>
    <row r="2" spans="2:7" ht="18" customHeight="1" x14ac:dyDescent="0.15">
      <c r="B2" s="122" t="s">
        <v>134</v>
      </c>
    </row>
    <row r="3" spans="2:7" ht="18.75" customHeight="1" x14ac:dyDescent="0.15">
      <c r="B3" s="204" t="s">
        <v>153</v>
      </c>
      <c r="C3" s="291"/>
      <c r="D3" s="291"/>
      <c r="E3" s="291"/>
      <c r="F3" s="291"/>
      <c r="G3" s="45"/>
    </row>
    <row r="4" spans="2:7" ht="18.75" customHeight="1" x14ac:dyDescent="0.15">
      <c r="B4" s="121" t="s">
        <v>47</v>
      </c>
      <c r="C4" s="292"/>
      <c r="D4" s="292"/>
      <c r="E4" s="292"/>
      <c r="F4" s="292"/>
      <c r="G4" s="292"/>
    </row>
    <row r="5" spans="2:7" ht="18.75" customHeight="1" x14ac:dyDescent="0.15">
      <c r="B5" s="121" t="s">
        <v>155</v>
      </c>
      <c r="C5" s="293"/>
      <c r="D5" s="293"/>
      <c r="E5" s="293"/>
      <c r="F5" s="293"/>
      <c r="G5" s="293"/>
    </row>
    <row r="6" spans="2:7" ht="18.75" customHeight="1" x14ac:dyDescent="0.15">
      <c r="B6" s="121" t="s">
        <v>154</v>
      </c>
      <c r="C6" s="293"/>
      <c r="D6" s="293"/>
      <c r="E6" s="293"/>
      <c r="F6" s="293"/>
      <c r="G6" s="293"/>
    </row>
    <row r="7" spans="2:7" ht="18.75" customHeight="1" x14ac:dyDescent="0.15">
      <c r="B7" s="121" t="s">
        <v>151</v>
      </c>
      <c r="C7" s="293"/>
      <c r="D7" s="293"/>
      <c r="E7" s="293"/>
      <c r="F7" s="293"/>
      <c r="G7" s="293"/>
    </row>
    <row r="8" spans="2:7" ht="18.75" customHeight="1" x14ac:dyDescent="0.15">
      <c r="B8" s="121" t="s">
        <v>177</v>
      </c>
      <c r="C8" s="294" t="s">
        <v>178</v>
      </c>
      <c r="D8" s="294"/>
      <c r="E8" s="205" t="s">
        <v>48</v>
      </c>
      <c r="F8" s="244" t="s">
        <v>180</v>
      </c>
      <c r="G8" s="224"/>
    </row>
    <row r="9" spans="2:7" ht="18.75" customHeight="1" x14ac:dyDescent="0.15">
      <c r="B9" s="121" t="s">
        <v>129</v>
      </c>
      <c r="C9" s="293"/>
      <c r="D9" s="293"/>
      <c r="E9" s="293"/>
      <c r="F9" s="293"/>
      <c r="G9" s="293"/>
    </row>
    <row r="10" spans="2:7" ht="18.75" customHeight="1" x14ac:dyDescent="0.15">
      <c r="B10" s="121" t="s">
        <v>157</v>
      </c>
      <c r="C10" s="293"/>
      <c r="D10" s="293"/>
      <c r="E10" s="293"/>
      <c r="F10" s="293"/>
      <c r="G10" s="293"/>
    </row>
    <row r="11" spans="2:7" ht="18.75" customHeight="1" x14ac:dyDescent="0.15">
      <c r="B11" s="121" t="s">
        <v>130</v>
      </c>
      <c r="C11" s="293"/>
      <c r="D11" s="293"/>
      <c r="E11" s="293"/>
      <c r="F11" s="293"/>
      <c r="G11" s="293"/>
    </row>
    <row r="12" spans="2:7" ht="18.75" customHeight="1" x14ac:dyDescent="0.15">
      <c r="B12" s="121" t="s">
        <v>131</v>
      </c>
      <c r="C12" s="290"/>
      <c r="D12" s="290"/>
      <c r="E12" s="290"/>
      <c r="F12" s="290"/>
      <c r="G12" s="290"/>
    </row>
    <row r="13" spans="2:7" ht="18.75" customHeight="1" thickBot="1" x14ac:dyDescent="0.2">
      <c r="B13" s="121" t="s">
        <v>132</v>
      </c>
      <c r="C13" s="269"/>
      <c r="D13" s="269"/>
      <c r="E13" s="269"/>
      <c r="F13" s="269"/>
      <c r="G13" s="269"/>
    </row>
    <row r="14" spans="2:7" ht="18.75" customHeight="1" thickTop="1" x14ac:dyDescent="0.15">
      <c r="B14" s="121" t="s">
        <v>133</v>
      </c>
      <c r="C14" s="270"/>
      <c r="D14" s="270"/>
      <c r="E14" s="270"/>
      <c r="F14" s="125" t="s">
        <v>137</v>
      </c>
      <c r="G14" s="145"/>
    </row>
    <row r="15" spans="2:7" ht="18.75" customHeight="1" x14ac:dyDescent="0.15">
      <c r="B15" s="123" t="s">
        <v>49</v>
      </c>
      <c r="C15" s="263"/>
      <c r="D15" s="263"/>
      <c r="E15" s="263"/>
      <c r="F15" s="125" t="s">
        <v>158</v>
      </c>
      <c r="G15" s="46"/>
    </row>
    <row r="16" spans="2:7" ht="57.75" customHeight="1" x14ac:dyDescent="0.15">
      <c r="B16" s="8" t="s">
        <v>50</v>
      </c>
      <c r="C16" s="271"/>
      <c r="D16" s="271"/>
      <c r="E16" s="271"/>
      <c r="F16" s="271"/>
      <c r="G16" s="271"/>
    </row>
    <row r="17" spans="1:8" ht="18" customHeight="1" x14ac:dyDescent="0.15">
      <c r="B17" s="1" t="s">
        <v>51</v>
      </c>
      <c r="F17" s="8"/>
      <c r="G17" s="8" t="s">
        <v>52</v>
      </c>
    </row>
    <row r="18" spans="1:8" ht="18" customHeight="1" thickBot="1" x14ac:dyDescent="0.2">
      <c r="A18" s="272" t="s">
        <v>165</v>
      </c>
      <c r="B18" s="272"/>
      <c r="F18" s="8"/>
      <c r="G18" s="8"/>
    </row>
    <row r="19" spans="1:8" s="11" customFormat="1" ht="18" customHeight="1" thickBot="1" x14ac:dyDescent="0.2">
      <c r="A19" s="273" t="s">
        <v>163</v>
      </c>
      <c r="B19" s="9" t="s">
        <v>30</v>
      </c>
      <c r="C19" s="276" t="s">
        <v>31</v>
      </c>
      <c r="D19" s="277"/>
      <c r="E19" s="278"/>
      <c r="F19" s="43" t="s">
        <v>23</v>
      </c>
      <c r="G19" s="10" t="s">
        <v>22</v>
      </c>
      <c r="H19" s="39"/>
    </row>
    <row r="20" spans="1:8" ht="18" customHeight="1" x14ac:dyDescent="0.15">
      <c r="A20" s="274"/>
      <c r="B20" s="12" t="s">
        <v>27</v>
      </c>
      <c r="C20" s="279" t="s">
        <v>136</v>
      </c>
      <c r="D20" s="280"/>
      <c r="E20" s="281"/>
      <c r="F20" s="34">
        <f>設備・備品費!$I$30</f>
        <v>4080000</v>
      </c>
      <c r="G20" s="21">
        <f>SUM(F20:F21)</f>
        <v>4415000</v>
      </c>
    </row>
    <row r="21" spans="1:8" ht="18" customHeight="1" x14ac:dyDescent="0.15">
      <c r="A21" s="274"/>
      <c r="B21" s="13"/>
      <c r="C21" s="282" t="s">
        <v>8</v>
      </c>
      <c r="D21" s="283"/>
      <c r="E21" s="284"/>
      <c r="F21" s="35">
        <f>消耗品費!$H$32</f>
        <v>335000</v>
      </c>
      <c r="G21" s="22"/>
    </row>
    <row r="22" spans="1:8" ht="18" customHeight="1" x14ac:dyDescent="0.15">
      <c r="A22" s="274"/>
      <c r="B22" s="15" t="s">
        <v>29</v>
      </c>
      <c r="C22" s="282" t="s">
        <v>53</v>
      </c>
      <c r="D22" s="283"/>
      <c r="E22" s="284"/>
      <c r="F22" s="35">
        <f>旅費!$N$34</f>
        <v>410000</v>
      </c>
      <c r="G22" s="24">
        <f>F22</f>
        <v>410000</v>
      </c>
    </row>
    <row r="23" spans="1:8" ht="18" customHeight="1" x14ac:dyDescent="0.15">
      <c r="A23" s="274"/>
      <c r="B23" s="14" t="s">
        <v>28</v>
      </c>
      <c r="C23" s="282" t="s">
        <v>9</v>
      </c>
      <c r="D23" s="283"/>
      <c r="E23" s="284"/>
      <c r="F23" s="36">
        <f>人件費!$J$36</f>
        <v>7853772</v>
      </c>
      <c r="G23" s="23">
        <f>SUM(F23:F24)</f>
        <v>7870772</v>
      </c>
    </row>
    <row r="24" spans="1:8" ht="18" customHeight="1" x14ac:dyDescent="0.15">
      <c r="A24" s="274"/>
      <c r="B24" s="13"/>
      <c r="C24" s="282" t="s">
        <v>54</v>
      </c>
      <c r="D24" s="283"/>
      <c r="E24" s="284"/>
      <c r="F24" s="36">
        <f>謝金!$G$29</f>
        <v>17000</v>
      </c>
      <c r="G24" s="22"/>
    </row>
    <row r="25" spans="1:8" ht="18" customHeight="1" x14ac:dyDescent="0.15">
      <c r="A25" s="274"/>
      <c r="B25" s="14" t="s">
        <v>11</v>
      </c>
      <c r="C25" s="282" t="s">
        <v>21</v>
      </c>
      <c r="D25" s="283"/>
      <c r="E25" s="284"/>
      <c r="F25" s="36">
        <f>外注費!$H$29</f>
        <v>2500000</v>
      </c>
      <c r="G25" s="23">
        <f>SUM(F25:F27)</f>
        <v>2901600</v>
      </c>
    </row>
    <row r="26" spans="1:8" ht="18" customHeight="1" x14ac:dyDescent="0.15">
      <c r="A26" s="274"/>
      <c r="B26" s="41"/>
      <c r="C26" s="282" t="s">
        <v>11</v>
      </c>
      <c r="D26" s="283"/>
      <c r="E26" s="284"/>
      <c r="F26" s="35">
        <f>その他!$H$27</f>
        <v>401600</v>
      </c>
      <c r="G26" s="42"/>
    </row>
    <row r="27" spans="1:8" ht="18" customHeight="1" x14ac:dyDescent="0.15">
      <c r="A27" s="274"/>
      <c r="B27" s="26"/>
      <c r="C27" s="282" t="s">
        <v>45</v>
      </c>
      <c r="D27" s="283"/>
      <c r="E27" s="284"/>
      <c r="F27" s="209">
        <v>0</v>
      </c>
      <c r="G27" s="27"/>
    </row>
    <row r="28" spans="1:8" ht="18" customHeight="1" x14ac:dyDescent="0.15">
      <c r="A28" s="274"/>
      <c r="B28" s="287" t="s">
        <v>34</v>
      </c>
      <c r="C28" s="288"/>
      <c r="D28" s="288"/>
      <c r="E28" s="289"/>
      <c r="F28" s="37">
        <f>SUM(F20:F27)</f>
        <v>15597372</v>
      </c>
      <c r="G28" s="25">
        <f>F28</f>
        <v>15597372</v>
      </c>
    </row>
    <row r="29" spans="1:8" ht="18" customHeight="1" thickBot="1" x14ac:dyDescent="0.2">
      <c r="A29" s="274"/>
      <c r="B29" s="15" t="s">
        <v>150</v>
      </c>
      <c r="C29" s="47" t="s">
        <v>55</v>
      </c>
      <c r="D29" s="202">
        <v>0</v>
      </c>
      <c r="E29" s="48" t="s">
        <v>56</v>
      </c>
      <c r="F29" s="206">
        <f>D29/100</f>
        <v>0</v>
      </c>
      <c r="G29" s="208">
        <f>INT(G28*F29)</f>
        <v>0</v>
      </c>
    </row>
    <row r="30" spans="1:8" ht="18" customHeight="1" thickTop="1" thickBot="1" x14ac:dyDescent="0.2">
      <c r="A30" s="275"/>
      <c r="B30" s="285" t="s">
        <v>5</v>
      </c>
      <c r="C30" s="286"/>
      <c r="D30" s="38"/>
      <c r="E30" s="38"/>
      <c r="F30" s="49"/>
      <c r="G30" s="50">
        <f>G28+G29</f>
        <v>15597372</v>
      </c>
    </row>
    <row r="31" spans="1:8" ht="18" hidden="1" customHeight="1" x14ac:dyDescent="0.15">
      <c r="A31" s="234"/>
      <c r="B31" s="16"/>
      <c r="C31" s="16"/>
      <c r="D31" s="16"/>
      <c r="E31" s="16"/>
      <c r="F31" s="51"/>
      <c r="G31" s="51"/>
    </row>
    <row r="32" spans="1:8" ht="18" hidden="1" customHeight="1" thickBot="1" x14ac:dyDescent="0.2">
      <c r="A32" s="272" t="s">
        <v>168</v>
      </c>
      <c r="B32" s="272"/>
      <c r="F32" s="8"/>
      <c r="G32" s="8"/>
    </row>
    <row r="33" spans="1:8" s="11" customFormat="1" ht="18" hidden="1" customHeight="1" thickBot="1" x14ac:dyDescent="0.2">
      <c r="A33" s="273" t="s">
        <v>163</v>
      </c>
      <c r="B33" s="9" t="s">
        <v>30</v>
      </c>
      <c r="C33" s="276" t="s">
        <v>31</v>
      </c>
      <c r="D33" s="277"/>
      <c r="E33" s="278"/>
      <c r="F33" s="43" t="s">
        <v>23</v>
      </c>
      <c r="G33" s="10" t="s">
        <v>22</v>
      </c>
      <c r="H33" s="39"/>
    </row>
    <row r="34" spans="1:8" ht="18" hidden="1" customHeight="1" x14ac:dyDescent="0.15">
      <c r="A34" s="274"/>
      <c r="B34" s="12" t="s">
        <v>27</v>
      </c>
      <c r="C34" s="279" t="s">
        <v>136</v>
      </c>
      <c r="D34" s="280"/>
      <c r="E34" s="281"/>
      <c r="F34" s="34">
        <f>設備・備品費_変更!I30</f>
        <v>4080000</v>
      </c>
      <c r="G34" s="21">
        <f>SUM(F34:F35)</f>
        <v>4415000</v>
      </c>
    </row>
    <row r="35" spans="1:8" ht="18" hidden="1" customHeight="1" x14ac:dyDescent="0.15">
      <c r="A35" s="274"/>
      <c r="B35" s="13"/>
      <c r="C35" s="282" t="s">
        <v>8</v>
      </c>
      <c r="D35" s="283"/>
      <c r="E35" s="284"/>
      <c r="F35" s="35">
        <f>消耗品費_変更!H32</f>
        <v>335000</v>
      </c>
      <c r="G35" s="22"/>
    </row>
    <row r="36" spans="1:8" ht="18" hidden="1" customHeight="1" x14ac:dyDescent="0.15">
      <c r="A36" s="274"/>
      <c r="B36" s="15" t="s">
        <v>29</v>
      </c>
      <c r="C36" s="282" t="s">
        <v>53</v>
      </c>
      <c r="D36" s="283"/>
      <c r="E36" s="284"/>
      <c r="F36" s="35">
        <f>旅費_変更!N34</f>
        <v>410000</v>
      </c>
      <c r="G36" s="24">
        <f>F36</f>
        <v>410000</v>
      </c>
    </row>
    <row r="37" spans="1:8" ht="18" hidden="1" customHeight="1" x14ac:dyDescent="0.15">
      <c r="A37" s="274"/>
      <c r="B37" s="14" t="s">
        <v>28</v>
      </c>
      <c r="C37" s="282" t="s">
        <v>9</v>
      </c>
      <c r="D37" s="283"/>
      <c r="E37" s="284"/>
      <c r="F37" s="36">
        <f>人件費_変更!J36</f>
        <v>7853772</v>
      </c>
      <c r="G37" s="23">
        <f>SUM(F37:F38)</f>
        <v>7870772</v>
      </c>
    </row>
    <row r="38" spans="1:8" ht="18" hidden="1" customHeight="1" x14ac:dyDescent="0.15">
      <c r="A38" s="274"/>
      <c r="B38" s="13"/>
      <c r="C38" s="282" t="s">
        <v>54</v>
      </c>
      <c r="D38" s="283"/>
      <c r="E38" s="284"/>
      <c r="F38" s="36">
        <f>謝金_変更!G29</f>
        <v>17000</v>
      </c>
      <c r="G38" s="22"/>
    </row>
    <row r="39" spans="1:8" ht="18" hidden="1" customHeight="1" x14ac:dyDescent="0.15">
      <c r="A39" s="274"/>
      <c r="B39" s="14" t="s">
        <v>11</v>
      </c>
      <c r="C39" s="282" t="s">
        <v>21</v>
      </c>
      <c r="D39" s="283"/>
      <c r="E39" s="284"/>
      <c r="F39" s="36">
        <f>外注費_変更!H29</f>
        <v>2500000</v>
      </c>
      <c r="G39" s="23">
        <f>SUM(F39:F41)</f>
        <v>2901600</v>
      </c>
    </row>
    <row r="40" spans="1:8" ht="18" hidden="1" customHeight="1" x14ac:dyDescent="0.15">
      <c r="A40" s="274"/>
      <c r="B40" s="41"/>
      <c r="C40" s="282" t="s">
        <v>11</v>
      </c>
      <c r="D40" s="283"/>
      <c r="E40" s="284"/>
      <c r="F40" s="35">
        <f>その他_変更!H27</f>
        <v>401600</v>
      </c>
      <c r="G40" s="42"/>
    </row>
    <row r="41" spans="1:8" ht="18" hidden="1" customHeight="1" x14ac:dyDescent="0.15">
      <c r="A41" s="274"/>
      <c r="B41" s="26"/>
      <c r="C41" s="282" t="s">
        <v>45</v>
      </c>
      <c r="D41" s="283"/>
      <c r="E41" s="284"/>
      <c r="F41" s="209">
        <v>0</v>
      </c>
      <c r="G41" s="27"/>
    </row>
    <row r="42" spans="1:8" ht="18" hidden="1" customHeight="1" x14ac:dyDescent="0.15">
      <c r="A42" s="274"/>
      <c r="B42" s="287" t="s">
        <v>34</v>
      </c>
      <c r="C42" s="288"/>
      <c r="D42" s="288"/>
      <c r="E42" s="289"/>
      <c r="F42" s="37">
        <f>SUM(F34:F41)</f>
        <v>15597372</v>
      </c>
      <c r="G42" s="25">
        <f>F42</f>
        <v>15597372</v>
      </c>
    </row>
    <row r="43" spans="1:8" ht="18" hidden="1" customHeight="1" thickBot="1" x14ac:dyDescent="0.2">
      <c r="A43" s="274"/>
      <c r="B43" s="15" t="s">
        <v>150</v>
      </c>
      <c r="C43" s="47" t="s">
        <v>55</v>
      </c>
      <c r="D43" s="202">
        <v>0</v>
      </c>
      <c r="E43" s="48" t="s">
        <v>56</v>
      </c>
      <c r="F43" s="206">
        <f>D43/100</f>
        <v>0</v>
      </c>
      <c r="G43" s="208">
        <f>G42*F43</f>
        <v>0</v>
      </c>
    </row>
    <row r="44" spans="1:8" ht="18" hidden="1" customHeight="1" thickTop="1" thickBot="1" x14ac:dyDescent="0.2">
      <c r="A44" s="275"/>
      <c r="B44" s="285" t="s">
        <v>5</v>
      </c>
      <c r="C44" s="286"/>
      <c r="D44" s="38"/>
      <c r="E44" s="38"/>
      <c r="F44" s="49"/>
      <c r="G44" s="50">
        <f>G42+G43</f>
        <v>15597372</v>
      </c>
    </row>
    <row r="45" spans="1:8" ht="18" customHeight="1" x14ac:dyDescent="0.15">
      <c r="A45" s="237"/>
      <c r="B45" s="238"/>
      <c r="C45" s="238"/>
      <c r="D45" s="16"/>
      <c r="E45" s="16"/>
      <c r="F45" s="51"/>
      <c r="G45" s="51"/>
    </row>
    <row r="46" spans="1:8" ht="18" customHeight="1" x14ac:dyDescent="0.15">
      <c r="A46" s="295" t="s">
        <v>167</v>
      </c>
      <c r="B46" s="295"/>
      <c r="C46" s="295"/>
      <c r="D46" s="16"/>
      <c r="E46" s="16"/>
      <c r="F46" s="51"/>
      <c r="G46" s="51"/>
    </row>
    <row r="47" spans="1:8" ht="18.75" customHeight="1" x14ac:dyDescent="0.15">
      <c r="A47" s="239"/>
      <c r="B47" s="240" t="s">
        <v>179</v>
      </c>
      <c r="C47" s="241"/>
      <c r="D47" s="241"/>
      <c r="E47" s="241"/>
      <c r="F47" s="243"/>
      <c r="G47" s="51"/>
    </row>
    <row r="48" spans="1:8" ht="18" customHeight="1" x14ac:dyDescent="0.15">
      <c r="A48" s="239"/>
      <c r="B48" s="242" t="s">
        <v>169</v>
      </c>
      <c r="C48" s="241"/>
      <c r="D48" s="241"/>
      <c r="E48" s="241"/>
      <c r="F48" s="243"/>
      <c r="G48" s="51"/>
    </row>
    <row r="49" spans="1:7" ht="18" customHeight="1" x14ac:dyDescent="0.15">
      <c r="A49" s="239"/>
      <c r="B49" s="240" t="s">
        <v>166</v>
      </c>
      <c r="C49" s="241"/>
      <c r="D49" s="241"/>
      <c r="E49" s="241"/>
      <c r="F49" s="243"/>
      <c r="G49" s="51"/>
    </row>
    <row r="50" spans="1:7" ht="18" customHeight="1" x14ac:dyDescent="0.15">
      <c r="A50" s="239"/>
      <c r="B50" s="242" t="s">
        <v>169</v>
      </c>
      <c r="C50" s="241"/>
      <c r="D50" s="241"/>
      <c r="E50" s="241"/>
      <c r="F50" s="243"/>
      <c r="G50" s="51"/>
    </row>
    <row r="51" spans="1:7" ht="18" customHeight="1" x14ac:dyDescent="0.15">
      <c r="A51" s="239"/>
      <c r="B51" s="240" t="s">
        <v>166</v>
      </c>
      <c r="C51" s="241"/>
      <c r="D51" s="241"/>
      <c r="E51" s="241"/>
      <c r="F51" s="243"/>
      <c r="G51" s="51"/>
    </row>
    <row r="52" spans="1:7" ht="18" customHeight="1" x14ac:dyDescent="0.15">
      <c r="A52" s="239"/>
      <c r="B52" s="242" t="s">
        <v>169</v>
      </c>
      <c r="C52" s="241"/>
      <c r="D52" s="241"/>
      <c r="E52" s="241"/>
      <c r="F52" s="243"/>
      <c r="G52" s="51"/>
    </row>
    <row r="53" spans="1:7" ht="18" customHeight="1" x14ac:dyDescent="0.15">
      <c r="A53" s="239"/>
      <c r="B53" s="240" t="s">
        <v>166</v>
      </c>
      <c r="C53" s="241"/>
      <c r="D53" s="241"/>
      <c r="E53" s="241"/>
      <c r="F53" s="243"/>
      <c r="G53" s="51"/>
    </row>
    <row r="54" spans="1:7" ht="18" customHeight="1" x14ac:dyDescent="0.15">
      <c r="A54" s="239"/>
      <c r="B54" s="242" t="s">
        <v>169</v>
      </c>
      <c r="C54" s="241"/>
      <c r="D54" s="241"/>
      <c r="E54" s="241"/>
      <c r="F54" s="243"/>
      <c r="G54" s="51"/>
    </row>
    <row r="55" spans="1:7" ht="18" customHeight="1" x14ac:dyDescent="0.15">
      <c r="A55" s="233"/>
      <c r="B55" s="16"/>
      <c r="C55" s="16"/>
      <c r="D55" s="16"/>
      <c r="E55" s="16"/>
      <c r="F55" s="17"/>
      <c r="G55" s="17"/>
    </row>
    <row r="56" spans="1:7" ht="18" customHeight="1" x14ac:dyDescent="0.15">
      <c r="A56" s="233"/>
      <c r="B56" s="268" t="s">
        <v>152</v>
      </c>
      <c r="C56" s="268"/>
      <c r="D56" s="16"/>
      <c r="E56" s="16"/>
      <c r="F56" s="17"/>
      <c r="G56" s="17"/>
    </row>
    <row r="57" spans="1:7" ht="18" customHeight="1" x14ac:dyDescent="0.15">
      <c r="A57" s="233"/>
      <c r="B57" s="18" t="s">
        <v>57</v>
      </c>
      <c r="C57" s="16"/>
      <c r="D57" s="16"/>
      <c r="E57" s="16"/>
      <c r="F57" s="17"/>
      <c r="G57" s="17"/>
    </row>
    <row r="58" spans="1:7" ht="18" customHeight="1" x14ac:dyDescent="0.15">
      <c r="A58" s="233"/>
      <c r="B58" s="2" t="s">
        <v>32</v>
      </c>
      <c r="C58" s="253" t="s">
        <v>58</v>
      </c>
      <c r="D58" s="254"/>
      <c r="E58" s="255"/>
      <c r="F58" s="3" t="s">
        <v>59</v>
      </c>
      <c r="G58" s="3" t="s">
        <v>60</v>
      </c>
    </row>
    <row r="59" spans="1:7" ht="18" customHeight="1" x14ac:dyDescent="0.15">
      <c r="A59" s="233"/>
      <c r="B59" s="52"/>
      <c r="C59" s="217"/>
      <c r="D59" s="218"/>
      <c r="E59" s="219"/>
      <c r="F59" s="53"/>
      <c r="G59" s="221"/>
    </row>
    <row r="60" spans="1:7" ht="18" customHeight="1" x14ac:dyDescent="0.15">
      <c r="A60" s="233"/>
      <c r="B60" s="54" t="s">
        <v>26</v>
      </c>
      <c r="C60" s="250" t="s">
        <v>61</v>
      </c>
      <c r="D60" s="251"/>
      <c r="E60" s="252"/>
      <c r="F60" s="54" t="s">
        <v>62</v>
      </c>
      <c r="G60" s="222"/>
    </row>
    <row r="61" spans="1:7" ht="18" customHeight="1" x14ac:dyDescent="0.15">
      <c r="A61" s="233"/>
      <c r="B61" s="55"/>
      <c r="C61" s="55"/>
      <c r="D61" s="46"/>
      <c r="E61" s="220"/>
      <c r="F61" s="144"/>
      <c r="G61" s="223"/>
    </row>
    <row r="62" spans="1:7" ht="18" customHeight="1" x14ac:dyDescent="0.15">
      <c r="A62" s="233"/>
      <c r="B62" s="18" t="s">
        <v>63</v>
      </c>
      <c r="C62" s="16"/>
      <c r="D62" s="16"/>
      <c r="E62" s="16"/>
      <c r="F62" s="17"/>
      <c r="G62" s="17"/>
    </row>
    <row r="63" spans="1:7" ht="18" customHeight="1" x14ac:dyDescent="0.15">
      <c r="A63" s="233"/>
      <c r="B63" s="2" t="s">
        <v>32</v>
      </c>
      <c r="C63" s="253" t="s">
        <v>58</v>
      </c>
      <c r="D63" s="254"/>
      <c r="E63" s="255"/>
      <c r="F63" s="3" t="s">
        <v>59</v>
      </c>
      <c r="G63" s="3" t="s">
        <v>60</v>
      </c>
    </row>
    <row r="64" spans="1:7" ht="18" customHeight="1" x14ac:dyDescent="0.15">
      <c r="A64" s="233"/>
      <c r="B64" s="52"/>
      <c r="C64" s="256"/>
      <c r="D64" s="257"/>
      <c r="E64" s="258"/>
      <c r="F64" s="53"/>
      <c r="G64" s="265"/>
    </row>
    <row r="65" spans="1:7" ht="18" customHeight="1" x14ac:dyDescent="0.15">
      <c r="A65" s="233"/>
      <c r="B65" s="54" t="s">
        <v>26</v>
      </c>
      <c r="C65" s="250" t="s">
        <v>61</v>
      </c>
      <c r="D65" s="251"/>
      <c r="E65" s="252"/>
      <c r="F65" s="54" t="s">
        <v>62</v>
      </c>
      <c r="G65" s="266"/>
    </row>
    <row r="66" spans="1:7" ht="18" customHeight="1" x14ac:dyDescent="0.15">
      <c r="A66" s="233"/>
      <c r="B66" s="55"/>
      <c r="C66" s="262"/>
      <c r="D66" s="263"/>
      <c r="E66" s="264"/>
      <c r="F66" s="144"/>
      <c r="G66" s="267"/>
    </row>
    <row r="67" spans="1:7" ht="18" customHeight="1" x14ac:dyDescent="0.15">
      <c r="A67" s="233"/>
      <c r="B67" s="18" t="s">
        <v>64</v>
      </c>
      <c r="C67" s="16"/>
      <c r="D67" s="16"/>
      <c r="E67" s="16"/>
      <c r="F67" s="17"/>
      <c r="G67" s="17"/>
    </row>
    <row r="68" spans="1:7" ht="18" customHeight="1" x14ac:dyDescent="0.15">
      <c r="A68" s="233"/>
      <c r="B68" s="2" t="s">
        <v>32</v>
      </c>
      <c r="C68" s="253" t="s">
        <v>58</v>
      </c>
      <c r="D68" s="254"/>
      <c r="E68" s="255"/>
      <c r="F68" s="56"/>
      <c r="G68" s="17"/>
    </row>
    <row r="69" spans="1:7" ht="18" customHeight="1" x14ac:dyDescent="0.15">
      <c r="A69" s="233"/>
      <c r="B69" s="52"/>
      <c r="C69" s="217"/>
      <c r="D69" s="218"/>
      <c r="E69" s="219"/>
      <c r="F69" s="57"/>
      <c r="G69" s="11"/>
    </row>
    <row r="70" spans="1:7" ht="18" customHeight="1" x14ac:dyDescent="0.15">
      <c r="A70" s="233"/>
      <c r="B70" s="54" t="s">
        <v>26</v>
      </c>
      <c r="C70" s="250" t="s">
        <v>61</v>
      </c>
      <c r="D70" s="251"/>
      <c r="E70" s="252"/>
      <c r="F70" s="54" t="s">
        <v>62</v>
      </c>
      <c r="G70" s="235"/>
    </row>
    <row r="71" spans="1:7" ht="18" customHeight="1" x14ac:dyDescent="0.15">
      <c r="A71" s="233"/>
      <c r="B71" s="55"/>
      <c r="C71" s="262"/>
      <c r="D71" s="263"/>
      <c r="E71" s="264"/>
      <c r="F71" s="144"/>
      <c r="G71" s="236"/>
    </row>
    <row r="72" spans="1:7" ht="18" customHeight="1" x14ac:dyDescent="0.15">
      <c r="A72" s="233"/>
      <c r="B72" s="16"/>
      <c r="C72" s="16"/>
      <c r="D72" s="16"/>
      <c r="E72" s="16"/>
      <c r="F72" s="17"/>
      <c r="G72" s="17"/>
    </row>
    <row r="73" spans="1:7" ht="18" customHeight="1" x14ac:dyDescent="0.15">
      <c r="B73" s="18"/>
      <c r="C73" s="16"/>
      <c r="D73" s="16"/>
      <c r="E73" s="16"/>
      <c r="F73" s="17"/>
      <c r="G73" s="17"/>
    </row>
    <row r="74" spans="1:7" ht="18" customHeight="1" x14ac:dyDescent="0.15">
      <c r="B74" s="11"/>
      <c r="C74" s="248"/>
      <c r="D74" s="248"/>
      <c r="E74" s="248"/>
      <c r="F74" s="11"/>
      <c r="G74" s="11"/>
    </row>
    <row r="75" spans="1:7" ht="18" customHeight="1" x14ac:dyDescent="0.15">
      <c r="B75" s="199"/>
      <c r="C75" s="249"/>
      <c r="D75" s="249"/>
      <c r="E75" s="249"/>
      <c r="F75" s="199"/>
      <c r="G75" s="259"/>
    </row>
    <row r="76" spans="1:7" ht="18" customHeight="1" x14ac:dyDescent="0.15">
      <c r="B76" s="11"/>
      <c r="C76" s="248"/>
      <c r="D76" s="248"/>
      <c r="E76" s="248"/>
      <c r="F76" s="11"/>
      <c r="G76" s="259"/>
    </row>
    <row r="77" spans="1:7" ht="18" customHeight="1" x14ac:dyDescent="0.15">
      <c r="B77" s="198"/>
      <c r="C77" s="260"/>
      <c r="D77" s="260"/>
      <c r="E77" s="260"/>
      <c r="F77" s="200"/>
      <c r="G77" s="259"/>
    </row>
    <row r="78" spans="1:7" ht="18" customHeight="1" x14ac:dyDescent="0.15">
      <c r="B78" s="16"/>
      <c r="C78" s="16"/>
      <c r="D78" s="16"/>
      <c r="E78" s="16"/>
      <c r="F78" s="17"/>
      <c r="G78" s="17"/>
    </row>
    <row r="79" spans="1:7" ht="18" customHeight="1" x14ac:dyDescent="0.15">
      <c r="B79" s="18"/>
      <c r="C79" s="16"/>
      <c r="D79" s="16"/>
      <c r="E79" s="16"/>
      <c r="F79" s="17"/>
      <c r="G79" s="17"/>
    </row>
    <row r="80" spans="1:7" ht="18" customHeight="1" x14ac:dyDescent="0.15">
      <c r="B80" s="11"/>
      <c r="C80" s="248"/>
      <c r="D80" s="248"/>
      <c r="E80" s="248"/>
      <c r="F80" s="11"/>
      <c r="G80" s="11"/>
    </row>
    <row r="81" spans="2:7" ht="18" customHeight="1" x14ac:dyDescent="0.15">
      <c r="B81" s="199"/>
      <c r="C81" s="249"/>
      <c r="D81" s="249"/>
      <c r="E81" s="249"/>
      <c r="F81" s="199"/>
      <c r="G81" s="259"/>
    </row>
    <row r="82" spans="2:7" ht="18" customHeight="1" x14ac:dyDescent="0.15">
      <c r="B82" s="11"/>
      <c r="C82" s="248"/>
      <c r="D82" s="248"/>
      <c r="E82" s="248"/>
      <c r="F82" s="11"/>
      <c r="G82" s="259"/>
    </row>
    <row r="83" spans="2:7" ht="18" customHeight="1" x14ac:dyDescent="0.15">
      <c r="B83" s="198"/>
      <c r="C83" s="260"/>
      <c r="D83" s="260"/>
      <c r="E83" s="260"/>
      <c r="F83" s="200"/>
      <c r="G83" s="259"/>
    </row>
    <row r="84" spans="2:7" ht="18" customHeight="1" x14ac:dyDescent="0.15">
      <c r="B84" s="198"/>
      <c r="C84" s="198"/>
      <c r="D84" s="198"/>
      <c r="E84" s="198"/>
      <c r="F84" s="199"/>
      <c r="G84" s="58"/>
    </row>
    <row r="85" spans="2:7" ht="18" hidden="1" customHeight="1" x14ac:dyDescent="0.15">
      <c r="B85" s="203" t="s">
        <v>65</v>
      </c>
      <c r="C85" s="261" t="s">
        <v>66</v>
      </c>
      <c r="D85" s="261"/>
      <c r="E85" s="261"/>
      <c r="F85" s="6"/>
    </row>
    <row r="86" spans="2:7" ht="18" customHeight="1" x14ac:dyDescent="0.15">
      <c r="B86" s="245"/>
      <c r="C86" s="245"/>
      <c r="D86" s="245"/>
      <c r="E86" s="245"/>
      <c r="F86" s="245"/>
    </row>
    <row r="87" spans="2:7" ht="18" customHeight="1" x14ac:dyDescent="0.15">
      <c r="B87" s="246"/>
      <c r="C87" s="247"/>
      <c r="D87" s="247"/>
      <c r="E87" s="247"/>
      <c r="F87" s="247"/>
    </row>
  </sheetData>
  <mergeCells count="65">
    <mergeCell ref="A46:C46"/>
    <mergeCell ref="A32:B32"/>
    <mergeCell ref="A33:A44"/>
    <mergeCell ref="C33:E33"/>
    <mergeCell ref="C34:E34"/>
    <mergeCell ref="C35:E35"/>
    <mergeCell ref="C36:E36"/>
    <mergeCell ref="C37:E37"/>
    <mergeCell ref="C38:E38"/>
    <mergeCell ref="C39:E39"/>
    <mergeCell ref="C40:E40"/>
    <mergeCell ref="C41:E41"/>
    <mergeCell ref="B42:E42"/>
    <mergeCell ref="B44:C44"/>
    <mergeCell ref="C12:G12"/>
    <mergeCell ref="C3:F3"/>
    <mergeCell ref="C4:G4"/>
    <mergeCell ref="C5:G5"/>
    <mergeCell ref="C6:G6"/>
    <mergeCell ref="C7:G7"/>
    <mergeCell ref="C8:D8"/>
    <mergeCell ref="C9:G9"/>
    <mergeCell ref="C10:G10"/>
    <mergeCell ref="C11:G11"/>
    <mergeCell ref="A19:A30"/>
    <mergeCell ref="C19:E19"/>
    <mergeCell ref="C20:E20"/>
    <mergeCell ref="C21:E21"/>
    <mergeCell ref="C22:E22"/>
    <mergeCell ref="B30:C30"/>
    <mergeCell ref="C23:E23"/>
    <mergeCell ref="C24:E24"/>
    <mergeCell ref="C25:E25"/>
    <mergeCell ref="C26:E26"/>
    <mergeCell ref="C27:E27"/>
    <mergeCell ref="B28:E28"/>
    <mergeCell ref="C13:G13"/>
    <mergeCell ref="C14:E14"/>
    <mergeCell ref="C15:E15"/>
    <mergeCell ref="C16:G16"/>
    <mergeCell ref="A18:B18"/>
    <mergeCell ref="G64:G66"/>
    <mergeCell ref="C65:E65"/>
    <mergeCell ref="C66:E66"/>
    <mergeCell ref="B56:C56"/>
    <mergeCell ref="C58:E58"/>
    <mergeCell ref="G81:G83"/>
    <mergeCell ref="C82:E82"/>
    <mergeCell ref="C83:E83"/>
    <mergeCell ref="C85:E85"/>
    <mergeCell ref="C68:E68"/>
    <mergeCell ref="C70:E70"/>
    <mergeCell ref="C71:E71"/>
    <mergeCell ref="C74:E74"/>
    <mergeCell ref="C75:E75"/>
    <mergeCell ref="G75:G77"/>
    <mergeCell ref="C76:E76"/>
    <mergeCell ref="C77:E77"/>
    <mergeCell ref="B86:F86"/>
    <mergeCell ref="B87:F87"/>
    <mergeCell ref="C80:E80"/>
    <mergeCell ref="C81:E81"/>
    <mergeCell ref="C60:E60"/>
    <mergeCell ref="C63:E63"/>
    <mergeCell ref="C64:E64"/>
  </mergeCells>
  <phoneticPr fontId="3"/>
  <dataValidations count="3">
    <dataValidation type="list" allowBlank="1" showInputMessage="1" showErrorMessage="1" sqref="C4:G4" xr:uid="{949E589A-464D-43F5-9225-97E8E0299D62}">
      <formula1>"選択してください,大学等,企業等"</formula1>
    </dataValidation>
    <dataValidation type="list" allowBlank="1" showInputMessage="1" showErrorMessage="1" sqref="C85:E85" xr:uid="{98A34EF1-6EBB-42DE-8BC3-9FD18BF04860}">
      <formula1>"必ず選択してください,課税事業者,免税事業者"</formula1>
    </dataValidation>
    <dataValidation type="whole" allowBlank="1" showInputMessage="1" showErrorMessage="1" sqref="D29 D43" xr:uid="{359CD1ED-787A-4D14-B4F5-1AEC6517C23A}">
      <formula1>0</formula1>
      <formula2>30</formula2>
    </dataValidation>
  </dataValidations>
  <printOptions horizontalCentered="1"/>
  <pageMargins left="0.23622047244094491" right="0.23622047244094491" top="0.74803149606299213" bottom="0.74803149606299213" header="0.31496062992125984" footer="0.31496062992125984"/>
  <pageSetup paperSize="9" scale="73" fitToHeight="2" orientation="portrait" r:id="rId1"/>
  <headerFooter differentFirst="1">
    <firstHeader>&amp;C&amp;"ＭＳ Ｐゴシック,太字"&amp;16委託額内訳書（当初・変更）</firstHeader>
  </headerFooter>
  <rowBreaks count="1" manualBreakCount="1">
    <brk id="71" max="7"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42BA4-0273-457E-997C-2CEE8B82128C}">
  <sheetPr codeName="Sheet10">
    <tabColor rgb="FF92D050"/>
  </sheetPr>
  <dimension ref="A1:I104"/>
  <sheetViews>
    <sheetView view="pageBreakPreview" zoomScaleNormal="100" workbookViewId="0">
      <selection activeCell="A7" sqref="A7"/>
    </sheetView>
  </sheetViews>
  <sheetFormatPr defaultColWidth="9" defaultRowHeight="19.5" customHeight="1" x14ac:dyDescent="0.15"/>
  <cols>
    <col min="1" max="1" width="33.125" style="69" customWidth="1"/>
    <col min="2" max="2" width="40.875" style="69" customWidth="1"/>
    <col min="3" max="3" width="14.625" style="20" customWidth="1"/>
    <col min="4" max="4" width="7.875" style="20" customWidth="1"/>
    <col min="5" max="5" width="6.75" style="20" customWidth="1"/>
    <col min="6" max="6" width="13.875" style="20" bestFit="1" customWidth="1"/>
    <col min="7" max="7" width="4.75" style="20" hidden="1" customWidth="1"/>
    <col min="8" max="8" width="17.5" style="4" customWidth="1"/>
    <col min="9" max="9" width="9" style="28"/>
    <col min="10" max="16384" width="9" style="20"/>
  </cols>
  <sheetData>
    <row r="1" spans="1:9" ht="19.5" customHeight="1" x14ac:dyDescent="0.15">
      <c r="A1" s="69" t="s">
        <v>79</v>
      </c>
    </row>
    <row r="2" spans="1:9" ht="19.5" customHeight="1" thickBot="1" x14ac:dyDescent="0.2">
      <c r="A2" s="69" t="s">
        <v>171</v>
      </c>
      <c r="D2" s="6"/>
      <c r="E2" s="6"/>
      <c r="H2" s="5" t="s">
        <v>36</v>
      </c>
    </row>
    <row r="3" spans="1:9" ht="13.5" customHeight="1" x14ac:dyDescent="0.15">
      <c r="A3" s="315" t="s">
        <v>6</v>
      </c>
      <c r="B3" s="317" t="s">
        <v>16</v>
      </c>
      <c r="C3" s="319" t="s">
        <v>67</v>
      </c>
      <c r="D3" s="320"/>
      <c r="E3" s="321"/>
      <c r="F3" s="296" t="s">
        <v>68</v>
      </c>
      <c r="G3" s="298" t="s">
        <v>69</v>
      </c>
      <c r="H3" s="313" t="s">
        <v>0</v>
      </c>
    </row>
    <row r="4" spans="1:9" ht="13.5" customHeight="1" thickBot="1" x14ac:dyDescent="0.2">
      <c r="A4" s="316"/>
      <c r="B4" s="318"/>
      <c r="C4" s="70" t="s">
        <v>70</v>
      </c>
      <c r="D4" s="71" t="s">
        <v>71</v>
      </c>
      <c r="E4" s="71" t="s">
        <v>80</v>
      </c>
      <c r="F4" s="322"/>
      <c r="G4" s="312"/>
      <c r="H4" s="314"/>
    </row>
    <row r="5" spans="1:9" s="28" customFormat="1" ht="17.25" customHeight="1" x14ac:dyDescent="0.15">
      <c r="A5" s="72" t="s">
        <v>40</v>
      </c>
      <c r="B5" s="73" t="s">
        <v>38</v>
      </c>
      <c r="C5" s="152">
        <v>25000</v>
      </c>
      <c r="D5" s="137">
        <v>5</v>
      </c>
      <c r="E5" s="194" t="s">
        <v>81</v>
      </c>
      <c r="F5" s="74" t="s">
        <v>73</v>
      </c>
      <c r="G5" s="175" t="str">
        <f>IF(F5="課税対象外","要","不要")</f>
        <v>不要</v>
      </c>
      <c r="H5" s="150">
        <f>ROUNDDOWN(C5*D5,0)</f>
        <v>125000</v>
      </c>
      <c r="I5" s="39" t="s">
        <v>35</v>
      </c>
    </row>
    <row r="6" spans="1:9" ht="17.25" customHeight="1" x14ac:dyDescent="0.15">
      <c r="A6" s="72" t="s">
        <v>144</v>
      </c>
      <c r="B6" s="73" t="s">
        <v>145</v>
      </c>
      <c r="C6" s="152">
        <v>60000</v>
      </c>
      <c r="D6" s="137">
        <v>1</v>
      </c>
      <c r="E6" s="194" t="s">
        <v>82</v>
      </c>
      <c r="F6" s="74" t="s">
        <v>77</v>
      </c>
      <c r="G6" s="175" t="str">
        <f t="shared" ref="G6:G31" si="0">IF(F6="課税対象外","要","不要")</f>
        <v>要</v>
      </c>
      <c r="H6" s="150">
        <f t="shared" ref="H6:H31" si="1">ROUNDDOWN(C6*D6,0)</f>
        <v>60000</v>
      </c>
    </row>
    <row r="7" spans="1:9" ht="17.25" customHeight="1" x14ac:dyDescent="0.15">
      <c r="A7" s="72" t="s">
        <v>146</v>
      </c>
      <c r="B7" s="73" t="s">
        <v>83</v>
      </c>
      <c r="C7" s="152">
        <v>150000</v>
      </c>
      <c r="D7" s="137">
        <v>1</v>
      </c>
      <c r="E7" s="194" t="s">
        <v>82</v>
      </c>
      <c r="F7" s="74" t="s">
        <v>73</v>
      </c>
      <c r="G7" s="175" t="str">
        <f t="shared" si="0"/>
        <v>不要</v>
      </c>
      <c r="H7" s="150">
        <f t="shared" si="1"/>
        <v>150000</v>
      </c>
    </row>
    <row r="8" spans="1:9" ht="17.25" customHeight="1" x14ac:dyDescent="0.15">
      <c r="A8" s="72"/>
      <c r="B8" s="73"/>
      <c r="C8" s="152"/>
      <c r="D8" s="137"/>
      <c r="E8" s="194"/>
      <c r="F8" s="74"/>
      <c r="G8" s="175" t="str">
        <f t="shared" si="0"/>
        <v>不要</v>
      </c>
      <c r="H8" s="150">
        <f t="shared" si="1"/>
        <v>0</v>
      </c>
    </row>
    <row r="9" spans="1:9" ht="17.25" customHeight="1" x14ac:dyDescent="0.15">
      <c r="A9" s="72"/>
      <c r="B9" s="73"/>
      <c r="C9" s="152"/>
      <c r="D9" s="137"/>
      <c r="E9" s="194"/>
      <c r="F9" s="74"/>
      <c r="G9" s="175" t="str">
        <f t="shared" si="0"/>
        <v>不要</v>
      </c>
      <c r="H9" s="150">
        <f t="shared" si="1"/>
        <v>0</v>
      </c>
    </row>
    <row r="10" spans="1:9" ht="17.25" customHeight="1" x14ac:dyDescent="0.15">
      <c r="A10" s="75"/>
      <c r="B10" s="76"/>
      <c r="C10" s="153"/>
      <c r="D10" s="156"/>
      <c r="E10" s="156"/>
      <c r="F10" s="78"/>
      <c r="G10" s="175" t="str">
        <f t="shared" si="0"/>
        <v>不要</v>
      </c>
      <c r="H10" s="150">
        <f t="shared" si="1"/>
        <v>0</v>
      </c>
    </row>
    <row r="11" spans="1:9" ht="17.25" customHeight="1" x14ac:dyDescent="0.15">
      <c r="A11" s="75"/>
      <c r="B11" s="76"/>
      <c r="C11" s="153"/>
      <c r="D11" s="156"/>
      <c r="E11" s="156"/>
      <c r="F11" s="78"/>
      <c r="G11" s="175" t="str">
        <f t="shared" si="0"/>
        <v>不要</v>
      </c>
      <c r="H11" s="150">
        <f t="shared" si="1"/>
        <v>0</v>
      </c>
    </row>
    <row r="12" spans="1:9" ht="17.25" customHeight="1" x14ac:dyDescent="0.15">
      <c r="A12" s="75"/>
      <c r="B12" s="76"/>
      <c r="C12" s="153"/>
      <c r="D12" s="156"/>
      <c r="E12" s="156"/>
      <c r="F12" s="78"/>
      <c r="G12" s="175" t="str">
        <f t="shared" si="0"/>
        <v>不要</v>
      </c>
      <c r="H12" s="150">
        <f t="shared" si="1"/>
        <v>0</v>
      </c>
    </row>
    <row r="13" spans="1:9" ht="17.25" customHeight="1" x14ac:dyDescent="0.15">
      <c r="A13" s="75"/>
      <c r="B13" s="76"/>
      <c r="C13" s="153"/>
      <c r="D13" s="156"/>
      <c r="E13" s="156"/>
      <c r="F13" s="78"/>
      <c r="G13" s="175" t="str">
        <f t="shared" si="0"/>
        <v>不要</v>
      </c>
      <c r="H13" s="150">
        <f t="shared" si="1"/>
        <v>0</v>
      </c>
    </row>
    <row r="14" spans="1:9" ht="17.25" customHeight="1" x14ac:dyDescent="0.15">
      <c r="A14" s="72"/>
      <c r="B14" s="73"/>
      <c r="C14" s="152"/>
      <c r="D14" s="137"/>
      <c r="E14" s="194"/>
      <c r="F14" s="74"/>
      <c r="G14" s="175" t="str">
        <f t="shared" si="0"/>
        <v>不要</v>
      </c>
      <c r="H14" s="150">
        <f t="shared" si="1"/>
        <v>0</v>
      </c>
    </row>
    <row r="15" spans="1:9" ht="17.25" customHeight="1" x14ac:dyDescent="0.15">
      <c r="A15" s="72"/>
      <c r="B15" s="73"/>
      <c r="C15" s="152"/>
      <c r="D15" s="137"/>
      <c r="E15" s="194"/>
      <c r="F15" s="74"/>
      <c r="G15" s="175" t="str">
        <f t="shared" si="0"/>
        <v>不要</v>
      </c>
      <c r="H15" s="150">
        <f t="shared" si="1"/>
        <v>0</v>
      </c>
    </row>
    <row r="16" spans="1:9" ht="17.25" customHeight="1" x14ac:dyDescent="0.15">
      <c r="A16" s="75"/>
      <c r="B16" s="76"/>
      <c r="C16" s="153"/>
      <c r="D16" s="156"/>
      <c r="E16" s="156"/>
      <c r="F16" s="78"/>
      <c r="G16" s="175" t="str">
        <f t="shared" si="0"/>
        <v>不要</v>
      </c>
      <c r="H16" s="150">
        <f t="shared" si="1"/>
        <v>0</v>
      </c>
    </row>
    <row r="17" spans="1:9" ht="17.25" customHeight="1" x14ac:dyDescent="0.15">
      <c r="A17" s="75"/>
      <c r="B17" s="76"/>
      <c r="C17" s="153"/>
      <c r="D17" s="156"/>
      <c r="E17" s="156"/>
      <c r="F17" s="78"/>
      <c r="G17" s="175" t="str">
        <f t="shared" si="0"/>
        <v>不要</v>
      </c>
      <c r="H17" s="150">
        <f t="shared" si="1"/>
        <v>0</v>
      </c>
    </row>
    <row r="18" spans="1:9" ht="17.25" customHeight="1" x14ac:dyDescent="0.15">
      <c r="A18" s="75"/>
      <c r="B18" s="76"/>
      <c r="C18" s="153"/>
      <c r="D18" s="156"/>
      <c r="E18" s="156"/>
      <c r="F18" s="78"/>
      <c r="G18" s="175" t="str">
        <f t="shared" si="0"/>
        <v>不要</v>
      </c>
      <c r="H18" s="150">
        <f t="shared" si="1"/>
        <v>0</v>
      </c>
    </row>
    <row r="19" spans="1:9" ht="17.25" customHeight="1" x14ac:dyDescent="0.15">
      <c r="A19" s="75"/>
      <c r="B19" s="76"/>
      <c r="C19" s="153"/>
      <c r="D19" s="156"/>
      <c r="E19" s="156"/>
      <c r="F19" s="78"/>
      <c r="G19" s="175" t="str">
        <f t="shared" si="0"/>
        <v>不要</v>
      </c>
      <c r="H19" s="150">
        <f t="shared" si="1"/>
        <v>0</v>
      </c>
    </row>
    <row r="20" spans="1:9" ht="17.25" customHeight="1" x14ac:dyDescent="0.15">
      <c r="A20" s="75"/>
      <c r="B20" s="76"/>
      <c r="C20" s="153"/>
      <c r="D20" s="156"/>
      <c r="E20" s="156"/>
      <c r="F20" s="78"/>
      <c r="G20" s="175" t="str">
        <f t="shared" si="0"/>
        <v>不要</v>
      </c>
      <c r="H20" s="150">
        <f t="shared" si="1"/>
        <v>0</v>
      </c>
    </row>
    <row r="21" spans="1:9" ht="17.25" customHeight="1" x14ac:dyDescent="0.15">
      <c r="A21" s="75"/>
      <c r="B21" s="76"/>
      <c r="C21" s="153"/>
      <c r="D21" s="156"/>
      <c r="E21" s="156"/>
      <c r="F21" s="78"/>
      <c r="G21" s="175" t="str">
        <f t="shared" si="0"/>
        <v>不要</v>
      </c>
      <c r="H21" s="150">
        <f t="shared" si="1"/>
        <v>0</v>
      </c>
    </row>
    <row r="22" spans="1:9" ht="17.25" customHeight="1" x14ac:dyDescent="0.15">
      <c r="A22" s="75"/>
      <c r="B22" s="76"/>
      <c r="C22" s="153"/>
      <c r="D22" s="156"/>
      <c r="E22" s="156"/>
      <c r="F22" s="78"/>
      <c r="G22" s="175" t="str">
        <f t="shared" si="0"/>
        <v>不要</v>
      </c>
      <c r="H22" s="150">
        <f t="shared" si="1"/>
        <v>0</v>
      </c>
    </row>
    <row r="23" spans="1:9" ht="17.25" customHeight="1" x14ac:dyDescent="0.15">
      <c r="A23" s="75"/>
      <c r="B23" s="76"/>
      <c r="C23" s="153"/>
      <c r="D23" s="156"/>
      <c r="E23" s="156"/>
      <c r="F23" s="78"/>
      <c r="G23" s="175" t="str">
        <f t="shared" si="0"/>
        <v>不要</v>
      </c>
      <c r="H23" s="150">
        <f t="shared" si="1"/>
        <v>0</v>
      </c>
    </row>
    <row r="24" spans="1:9" ht="17.25" customHeight="1" x14ac:dyDescent="0.15">
      <c r="A24" s="75"/>
      <c r="B24" s="76"/>
      <c r="C24" s="153"/>
      <c r="D24" s="156"/>
      <c r="E24" s="156"/>
      <c r="F24" s="78"/>
      <c r="G24" s="175" t="str">
        <f t="shared" si="0"/>
        <v>不要</v>
      </c>
      <c r="H24" s="150">
        <f t="shared" si="1"/>
        <v>0</v>
      </c>
    </row>
    <row r="25" spans="1:9" ht="17.25" customHeight="1" x14ac:dyDescent="0.15">
      <c r="A25" s="75"/>
      <c r="B25" s="76"/>
      <c r="C25" s="153"/>
      <c r="D25" s="156"/>
      <c r="E25" s="156"/>
      <c r="F25" s="78"/>
      <c r="G25" s="175" t="str">
        <f t="shared" si="0"/>
        <v>不要</v>
      </c>
      <c r="H25" s="150">
        <f t="shared" si="1"/>
        <v>0</v>
      </c>
    </row>
    <row r="26" spans="1:9" ht="17.25" customHeight="1" x14ac:dyDescent="0.15">
      <c r="A26" s="75"/>
      <c r="B26" s="76"/>
      <c r="C26" s="153"/>
      <c r="D26" s="156"/>
      <c r="E26" s="156"/>
      <c r="F26" s="78"/>
      <c r="G26" s="175" t="str">
        <f t="shared" si="0"/>
        <v>不要</v>
      </c>
      <c r="H26" s="150">
        <f t="shared" si="1"/>
        <v>0</v>
      </c>
    </row>
    <row r="27" spans="1:9" ht="17.25" customHeight="1" x14ac:dyDescent="0.15">
      <c r="A27" s="75"/>
      <c r="B27" s="76"/>
      <c r="C27" s="153"/>
      <c r="D27" s="156"/>
      <c r="E27" s="156"/>
      <c r="F27" s="78"/>
      <c r="G27" s="175" t="str">
        <f t="shared" si="0"/>
        <v>不要</v>
      </c>
      <c r="H27" s="150">
        <f t="shared" si="1"/>
        <v>0</v>
      </c>
    </row>
    <row r="28" spans="1:9" s="7" customFormat="1" ht="17.25" customHeight="1" x14ac:dyDescent="0.15">
      <c r="A28" s="77"/>
      <c r="B28" s="78"/>
      <c r="C28" s="154"/>
      <c r="D28" s="157"/>
      <c r="E28" s="157"/>
      <c r="F28" s="78"/>
      <c r="G28" s="175" t="str">
        <f t="shared" si="0"/>
        <v>不要</v>
      </c>
      <c r="H28" s="150">
        <f t="shared" si="1"/>
        <v>0</v>
      </c>
      <c r="I28" s="28"/>
    </row>
    <row r="29" spans="1:9" s="7" customFormat="1" ht="17.25" customHeight="1" x14ac:dyDescent="0.15">
      <c r="A29" s="79"/>
      <c r="B29" s="78"/>
      <c r="C29" s="154"/>
      <c r="D29" s="157"/>
      <c r="E29" s="157"/>
      <c r="F29" s="78"/>
      <c r="G29" s="175" t="str">
        <f t="shared" si="0"/>
        <v>不要</v>
      </c>
      <c r="H29" s="150">
        <f t="shared" si="1"/>
        <v>0</v>
      </c>
      <c r="I29" s="28"/>
    </row>
    <row r="30" spans="1:9" s="7" customFormat="1" ht="17.25" customHeight="1" x14ac:dyDescent="0.15">
      <c r="A30" s="79"/>
      <c r="B30" s="78"/>
      <c r="C30" s="154"/>
      <c r="D30" s="157"/>
      <c r="E30" s="157"/>
      <c r="F30" s="78"/>
      <c r="G30" s="175" t="str">
        <f t="shared" si="0"/>
        <v>不要</v>
      </c>
      <c r="H30" s="150">
        <f t="shared" si="1"/>
        <v>0</v>
      </c>
      <c r="I30" s="28"/>
    </row>
    <row r="31" spans="1:9" s="7" customFormat="1" ht="17.25" customHeight="1" thickBot="1" x14ac:dyDescent="0.2">
      <c r="A31" s="80"/>
      <c r="B31" s="81"/>
      <c r="C31" s="155"/>
      <c r="D31" s="158"/>
      <c r="E31" s="158"/>
      <c r="F31" s="78"/>
      <c r="G31" s="175" t="str">
        <f t="shared" si="0"/>
        <v>不要</v>
      </c>
      <c r="H31" s="150">
        <f t="shared" si="1"/>
        <v>0</v>
      </c>
      <c r="I31" s="28"/>
    </row>
    <row r="32" spans="1:9" ht="17.25" customHeight="1" thickBot="1" x14ac:dyDescent="0.2">
      <c r="A32" s="303" t="s">
        <v>1</v>
      </c>
      <c r="B32" s="304"/>
      <c r="C32" s="304"/>
      <c r="D32" s="304"/>
      <c r="E32" s="44"/>
      <c r="F32" s="44"/>
      <c r="G32" s="44"/>
      <c r="H32" s="151">
        <f>SUM(H5:H31)</f>
        <v>335000</v>
      </c>
    </row>
    <row r="33" spans="1:9" ht="17.25" customHeight="1" x14ac:dyDescent="0.15">
      <c r="A33" s="82"/>
      <c r="B33" s="82"/>
      <c r="C33" s="66"/>
      <c r="D33" s="65"/>
      <c r="E33" s="65"/>
      <c r="F33" s="67" t="s">
        <v>78</v>
      </c>
      <c r="G33" s="67"/>
      <c r="H33" s="68">
        <f>SUMIF(G5:G31,"要",H5:H31)</f>
        <v>60000</v>
      </c>
    </row>
    <row r="34" spans="1:9" s="28" customFormat="1" ht="17.25" customHeight="1" x14ac:dyDescent="0.15">
      <c r="A34" s="28" t="s">
        <v>39</v>
      </c>
      <c r="B34" s="83"/>
      <c r="F34" s="65"/>
      <c r="G34" s="65"/>
      <c r="H34" s="31"/>
    </row>
    <row r="35" spans="1:9" s="28" customFormat="1" ht="17.25" customHeight="1" x14ac:dyDescent="0.15">
      <c r="A35" s="83"/>
      <c r="B35" s="83"/>
      <c r="H35" s="29"/>
    </row>
    <row r="36" spans="1:9" ht="17.25" customHeight="1" x14ac:dyDescent="0.15">
      <c r="F36" s="84"/>
      <c r="G36" s="84"/>
    </row>
    <row r="37" spans="1:9" ht="17.25" customHeight="1" x14ac:dyDescent="0.15"/>
    <row r="38" spans="1:9" ht="17.25" customHeight="1" x14ac:dyDescent="0.15"/>
    <row r="39" spans="1:9" s="7" customFormat="1" ht="17.25" customHeight="1" x14ac:dyDescent="0.15">
      <c r="A39" s="69"/>
      <c r="B39" s="69"/>
      <c r="C39" s="20"/>
      <c r="D39" s="20"/>
      <c r="E39" s="20"/>
      <c r="F39" s="20"/>
      <c r="G39" s="20"/>
      <c r="H39" s="4"/>
      <c r="I39" s="28"/>
    </row>
    <row r="40" spans="1:9" s="7" customFormat="1" ht="17.25" customHeight="1" x14ac:dyDescent="0.15">
      <c r="A40" s="69"/>
      <c r="B40" s="69"/>
      <c r="C40" s="20"/>
      <c r="D40" s="20"/>
      <c r="E40" s="20"/>
      <c r="F40" s="20"/>
      <c r="G40" s="20"/>
      <c r="H40" s="4"/>
      <c r="I40" s="28"/>
    </row>
    <row r="41" spans="1:9" s="7" customFormat="1" ht="17.25" customHeight="1" x14ac:dyDescent="0.15">
      <c r="A41" s="69"/>
      <c r="B41" s="69"/>
      <c r="C41" s="20"/>
      <c r="D41" s="20"/>
      <c r="E41" s="20"/>
      <c r="F41" s="28"/>
      <c r="G41" s="28"/>
      <c r="H41" s="4"/>
      <c r="I41" s="28"/>
    </row>
    <row r="42" spans="1:9" s="7" customFormat="1" ht="17.25" customHeight="1" x14ac:dyDescent="0.15">
      <c r="A42" s="69"/>
      <c r="B42" s="69"/>
      <c r="C42" s="20"/>
      <c r="D42" s="20"/>
      <c r="E42" s="20"/>
      <c r="F42" s="28"/>
      <c r="G42" s="28"/>
      <c r="H42" s="4"/>
      <c r="I42" s="28"/>
    </row>
    <row r="43" spans="1:9" ht="17.25" customHeight="1" x14ac:dyDescent="0.15">
      <c r="F43" s="28"/>
      <c r="G43" s="28"/>
    </row>
    <row r="44" spans="1:9" ht="17.25" customHeight="1" x14ac:dyDescent="0.15">
      <c r="F44" s="28"/>
      <c r="G44" s="28"/>
    </row>
    <row r="45" spans="1:9" ht="17.25" customHeight="1" x14ac:dyDescent="0.15">
      <c r="F45" s="28"/>
      <c r="G45" s="28"/>
    </row>
    <row r="46" spans="1:9" ht="17.25" customHeight="1" x14ac:dyDescent="0.15"/>
    <row r="47" spans="1:9" ht="17.25" customHeight="1" x14ac:dyDescent="0.15"/>
    <row r="48" spans="1:9" ht="17.25" customHeight="1" x14ac:dyDescent="0.15"/>
    <row r="49" ht="17.25" customHeight="1" x14ac:dyDescent="0.15"/>
    <row r="50" ht="17.25" customHeight="1" x14ac:dyDescent="0.15"/>
    <row r="51" ht="17.25" customHeight="1" x14ac:dyDescent="0.15"/>
    <row r="52" ht="17.25" customHeight="1" x14ac:dyDescent="0.15"/>
    <row r="53" ht="17.25" customHeight="1" x14ac:dyDescent="0.15"/>
    <row r="54" ht="17.25" customHeight="1" x14ac:dyDescent="0.15"/>
    <row r="55" ht="17.25" customHeight="1" x14ac:dyDescent="0.15"/>
    <row r="56" ht="17.25" customHeight="1" x14ac:dyDescent="0.15"/>
    <row r="57" ht="17.25" customHeight="1" x14ac:dyDescent="0.15"/>
    <row r="58" ht="17.2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3.5" customHeight="1" x14ac:dyDescent="0.15"/>
    <row r="69" ht="13.5" customHeight="1" x14ac:dyDescent="0.15"/>
    <row r="70" ht="13.5" customHeight="1" x14ac:dyDescent="0.15"/>
    <row r="71" ht="13.5" customHeight="1" x14ac:dyDescent="0.15"/>
    <row r="72" ht="13.5" customHeight="1" x14ac:dyDescent="0.15"/>
    <row r="73" ht="13.5" customHeight="1" x14ac:dyDescent="0.15"/>
    <row r="74" ht="13.5" customHeight="1" x14ac:dyDescent="0.15"/>
    <row r="75" ht="13.5" customHeight="1" x14ac:dyDescent="0.15"/>
    <row r="76" ht="13.5" customHeight="1" x14ac:dyDescent="0.15"/>
    <row r="77" ht="13.5" customHeight="1" x14ac:dyDescent="0.15"/>
    <row r="78" ht="13.5" customHeight="1" x14ac:dyDescent="0.15"/>
    <row r="79" ht="13.5" customHeight="1" x14ac:dyDescent="0.15"/>
    <row r="80" ht="13.5" customHeight="1" x14ac:dyDescent="0.15"/>
    <row r="81" spans="1:7" ht="13.5" customHeight="1" x14ac:dyDescent="0.15"/>
    <row r="82" spans="1:7" ht="13.5" customHeight="1" x14ac:dyDescent="0.15"/>
    <row r="83" spans="1:7" ht="13.5" customHeight="1" x14ac:dyDescent="0.15"/>
    <row r="84" spans="1:7" ht="13.5" customHeight="1" x14ac:dyDescent="0.15"/>
    <row r="85" spans="1:7" ht="13.5" customHeight="1" x14ac:dyDescent="0.15"/>
    <row r="86" spans="1:7" ht="13.5" customHeight="1" x14ac:dyDescent="0.15"/>
    <row r="87" spans="1:7" ht="13.5" customHeight="1" x14ac:dyDescent="0.15"/>
    <row r="88" spans="1:7" ht="13.5" customHeight="1" x14ac:dyDescent="0.15">
      <c r="A88" s="231" t="s">
        <v>164</v>
      </c>
      <c r="B88" s="232"/>
      <c r="C88" s="226"/>
      <c r="D88" s="226"/>
      <c r="E88" s="226"/>
      <c r="F88" s="226"/>
      <c r="G88" s="226"/>
    </row>
    <row r="89" spans="1:7" ht="13.5" customHeight="1" x14ac:dyDescent="0.15"/>
    <row r="90" spans="1:7" ht="13.5" customHeight="1" x14ac:dyDescent="0.15"/>
    <row r="91" spans="1:7" ht="13.5" customHeight="1" x14ac:dyDescent="0.15"/>
    <row r="92" spans="1:7" ht="13.5" customHeight="1" x14ac:dyDescent="0.15"/>
    <row r="93" spans="1:7" ht="13.5" customHeight="1" x14ac:dyDescent="0.15"/>
    <row r="94" spans="1:7" ht="13.5" customHeight="1" x14ac:dyDescent="0.15"/>
    <row r="95" spans="1:7" ht="13.5" customHeight="1" x14ac:dyDescent="0.15"/>
    <row r="96" spans="1:7"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3.5" customHeight="1" x14ac:dyDescent="0.15"/>
  </sheetData>
  <mergeCells count="7">
    <mergeCell ref="G3:G4"/>
    <mergeCell ref="H3:H4"/>
    <mergeCell ref="A32:D32"/>
    <mergeCell ref="A3:A4"/>
    <mergeCell ref="B3:B4"/>
    <mergeCell ref="C3:E3"/>
    <mergeCell ref="F3:F4"/>
  </mergeCells>
  <phoneticPr fontId="3"/>
  <dataValidations count="4">
    <dataValidation type="list" allowBlank="1" showInputMessage="1" showErrorMessage="1" sqref="F5:F31" xr:uid="{58939A07-9DD4-4FCE-9279-B1BA6A8A9A4A}">
      <formula1>"税込（課税）,課税対象外"</formula1>
    </dataValidation>
    <dataValidation type="list" allowBlank="1" showInputMessage="1" showErrorMessage="1" sqref="E5:E31" xr:uid="{8F66E491-7B5B-45AB-9FCF-9E91899EA908}">
      <formula1>"選択してください,個,点,台,式,件,匹"</formula1>
    </dataValidation>
    <dataValidation type="list" allowBlank="1" showInputMessage="1" showErrorMessage="1" sqref="G36 G5:G31" xr:uid="{188A40C7-66F6-4B22-884D-2E1D474AC13D}">
      <formula1>"要,不要"</formula1>
    </dataValidation>
    <dataValidation type="list" allowBlank="1" showInputMessage="1" showErrorMessage="1" sqref="F36" xr:uid="{54B53E83-6CDD-403C-8747-FC3D5CC4719C}">
      <formula1>"課税,不課税"</formula1>
    </dataValidation>
  </dataValidations>
  <printOptions horizontalCentered="1"/>
  <pageMargins left="0.70866141732283472" right="0.70866141732283472" top="0.74803149606299213" bottom="0.74803149606299213" header="0.31496062992125984" footer="0.31496062992125984"/>
  <pageSetup paperSize="9" scale="90"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DB041-0CB5-454A-BF02-3BC7B59787AA}">
  <sheetPr codeName="Sheet11">
    <tabColor rgb="FF92D050"/>
    <pageSetUpPr fitToPage="1"/>
  </sheetPr>
  <dimension ref="A1:O88"/>
  <sheetViews>
    <sheetView view="pageBreakPreview" zoomScale="85" zoomScaleNormal="100" zoomScaleSheetLayoutView="85" workbookViewId="0">
      <selection activeCell="A7" sqref="A7"/>
    </sheetView>
  </sheetViews>
  <sheetFormatPr defaultColWidth="9" defaultRowHeight="14.25" x14ac:dyDescent="0.15"/>
  <cols>
    <col min="1" max="1" width="9.75" style="20" customWidth="1"/>
    <col min="2" max="2" width="16.75" style="20" customWidth="1"/>
    <col min="3" max="3" width="31.25" style="20" customWidth="1"/>
    <col min="4" max="4" width="3.125" style="6" customWidth="1"/>
    <col min="5" max="5" width="3.125" style="85" customWidth="1"/>
    <col min="6" max="6" width="3.125" style="6" customWidth="1"/>
    <col min="7" max="7" width="3.125" style="85" customWidth="1"/>
    <col min="8" max="8" width="33.625" style="20" customWidth="1"/>
    <col min="9" max="9" width="10.125" style="20" customWidth="1"/>
    <col min="10" max="10" width="4" style="20" customWidth="1"/>
    <col min="11" max="11" width="6.125" style="20" customWidth="1"/>
    <col min="12" max="12" width="13.875" style="20" bestFit="1" customWidth="1"/>
    <col min="13" max="13" width="4.75" style="20" hidden="1" customWidth="1"/>
    <col min="14" max="14" width="19.125" style="20" customWidth="1"/>
    <col min="15" max="15" width="9" style="28"/>
    <col min="16" max="16384" width="9" style="20"/>
  </cols>
  <sheetData>
    <row r="1" spans="1:15" ht="17.25" customHeight="1" thickBot="1" x14ac:dyDescent="0.2">
      <c r="A1" s="20" t="s">
        <v>25</v>
      </c>
      <c r="B1" s="28" t="s">
        <v>172</v>
      </c>
      <c r="N1" s="5" t="s">
        <v>36</v>
      </c>
    </row>
    <row r="2" spans="1:15" ht="32.450000000000003" customHeight="1" x14ac:dyDescent="0.15">
      <c r="A2" s="328" t="s">
        <v>84</v>
      </c>
      <c r="B2" s="311" t="s">
        <v>33</v>
      </c>
      <c r="C2" s="330" t="s">
        <v>24</v>
      </c>
      <c r="D2" s="332" t="s">
        <v>4</v>
      </c>
      <c r="E2" s="333"/>
      <c r="F2" s="333"/>
      <c r="G2" s="334"/>
      <c r="H2" s="330" t="s">
        <v>14</v>
      </c>
      <c r="I2" s="311" t="s">
        <v>67</v>
      </c>
      <c r="J2" s="311"/>
      <c r="K2" s="311"/>
      <c r="L2" s="311" t="s">
        <v>68</v>
      </c>
      <c r="M2" s="324" t="s">
        <v>69</v>
      </c>
      <c r="N2" s="326" t="s">
        <v>0</v>
      </c>
    </row>
    <row r="3" spans="1:15" ht="17.25" customHeight="1" thickBot="1" x14ac:dyDescent="0.2">
      <c r="A3" s="329"/>
      <c r="B3" s="323"/>
      <c r="C3" s="331"/>
      <c r="D3" s="335"/>
      <c r="E3" s="336"/>
      <c r="F3" s="336"/>
      <c r="G3" s="337"/>
      <c r="H3" s="331"/>
      <c r="I3" s="70" t="s">
        <v>70</v>
      </c>
      <c r="J3" s="86" t="s">
        <v>85</v>
      </c>
      <c r="K3" s="71" t="s">
        <v>86</v>
      </c>
      <c r="L3" s="323"/>
      <c r="M3" s="325"/>
      <c r="N3" s="327"/>
    </row>
    <row r="4" spans="1:15" s="33" customFormat="1" ht="17.25" customHeight="1" x14ac:dyDescent="0.15">
      <c r="A4" s="87" t="s">
        <v>87</v>
      </c>
      <c r="B4" s="88" t="s">
        <v>148</v>
      </c>
      <c r="C4" s="89" t="s">
        <v>88</v>
      </c>
      <c r="D4" s="61">
        <v>1</v>
      </c>
      <c r="E4" s="90" t="s">
        <v>89</v>
      </c>
      <c r="F4" s="91">
        <v>2</v>
      </c>
      <c r="G4" s="92" t="s">
        <v>90</v>
      </c>
      <c r="H4" s="179" t="s">
        <v>41</v>
      </c>
      <c r="I4" s="168">
        <v>5000</v>
      </c>
      <c r="J4" s="169">
        <v>2</v>
      </c>
      <c r="K4" s="169">
        <v>2</v>
      </c>
      <c r="L4" s="73" t="s">
        <v>73</v>
      </c>
      <c r="M4" s="170" t="str">
        <f>IF(L4="課税対象外","要","不要")</f>
        <v>不要</v>
      </c>
      <c r="N4" s="171">
        <f>ROUNDDOWN(I4*J4*K4,0)</f>
        <v>20000</v>
      </c>
      <c r="O4" s="39" t="s">
        <v>35</v>
      </c>
    </row>
    <row r="5" spans="1:15" s="32" customFormat="1" ht="17.25" customHeight="1" x14ac:dyDescent="0.15">
      <c r="A5" s="93" t="s">
        <v>87</v>
      </c>
      <c r="B5" s="94" t="s">
        <v>141</v>
      </c>
      <c r="C5" s="95" t="s">
        <v>91</v>
      </c>
      <c r="D5" s="96">
        <v>0</v>
      </c>
      <c r="E5" s="97" t="s">
        <v>89</v>
      </c>
      <c r="F5" s="98">
        <v>1</v>
      </c>
      <c r="G5" s="99" t="s">
        <v>90</v>
      </c>
      <c r="H5" s="134" t="s">
        <v>92</v>
      </c>
      <c r="I5" s="172">
        <v>30000</v>
      </c>
      <c r="J5" s="172">
        <v>4</v>
      </c>
      <c r="K5" s="172">
        <v>1</v>
      </c>
      <c r="L5" s="74" t="s">
        <v>73</v>
      </c>
      <c r="M5" s="170" t="str">
        <f t="shared" ref="M5:M33" si="0">IF(L5="課税対象外","要","不要")</f>
        <v>不要</v>
      </c>
      <c r="N5" s="171">
        <f t="shared" ref="N5:N33" si="1">ROUNDDOWN(I5*J5*K5,0)</f>
        <v>120000</v>
      </c>
      <c r="O5" s="33"/>
    </row>
    <row r="6" spans="1:15" s="32" customFormat="1" ht="17.25" customHeight="1" x14ac:dyDescent="0.15">
      <c r="A6" s="93" t="s">
        <v>93</v>
      </c>
      <c r="B6" s="94" t="s">
        <v>142</v>
      </c>
      <c r="C6" s="95" t="s">
        <v>94</v>
      </c>
      <c r="D6" s="96">
        <v>4</v>
      </c>
      <c r="E6" s="97" t="s">
        <v>89</v>
      </c>
      <c r="F6" s="98">
        <v>5</v>
      </c>
      <c r="G6" s="99" t="s">
        <v>90</v>
      </c>
      <c r="H6" s="134" t="s">
        <v>95</v>
      </c>
      <c r="I6" s="172">
        <v>250000</v>
      </c>
      <c r="J6" s="172">
        <v>1</v>
      </c>
      <c r="K6" s="172">
        <v>1</v>
      </c>
      <c r="L6" s="74" t="s">
        <v>77</v>
      </c>
      <c r="M6" s="170" t="str">
        <f t="shared" si="0"/>
        <v>要</v>
      </c>
      <c r="N6" s="171">
        <f t="shared" si="1"/>
        <v>250000</v>
      </c>
      <c r="O6" s="33"/>
    </row>
    <row r="7" spans="1:15" s="32" customFormat="1" ht="17.25" customHeight="1" x14ac:dyDescent="0.15">
      <c r="A7" s="93" t="s">
        <v>93</v>
      </c>
      <c r="B7" s="94" t="s">
        <v>143</v>
      </c>
      <c r="C7" s="95" t="s">
        <v>96</v>
      </c>
      <c r="D7" s="96">
        <v>4</v>
      </c>
      <c r="E7" s="97" t="s">
        <v>89</v>
      </c>
      <c r="F7" s="98">
        <v>5</v>
      </c>
      <c r="G7" s="99" t="s">
        <v>90</v>
      </c>
      <c r="H7" s="134" t="s">
        <v>95</v>
      </c>
      <c r="I7" s="172">
        <v>20000</v>
      </c>
      <c r="J7" s="172">
        <v>1</v>
      </c>
      <c r="K7" s="172">
        <v>1</v>
      </c>
      <c r="L7" s="74" t="s">
        <v>73</v>
      </c>
      <c r="M7" s="170" t="str">
        <f t="shared" si="0"/>
        <v>不要</v>
      </c>
      <c r="N7" s="171">
        <f t="shared" si="1"/>
        <v>20000</v>
      </c>
      <c r="O7" s="33"/>
    </row>
    <row r="8" spans="1:15" s="107" customFormat="1" ht="17.25" customHeight="1" x14ac:dyDescent="0.15">
      <c r="A8" s="100"/>
      <c r="B8" s="101"/>
      <c r="C8" s="102"/>
      <c r="D8" s="103"/>
      <c r="E8" s="104" t="s">
        <v>89</v>
      </c>
      <c r="F8" s="105"/>
      <c r="G8" s="106" t="s">
        <v>90</v>
      </c>
      <c r="H8" s="197"/>
      <c r="I8" s="173"/>
      <c r="J8" s="173"/>
      <c r="K8" s="173"/>
      <c r="L8" s="78"/>
      <c r="M8" s="170" t="str">
        <f t="shared" si="0"/>
        <v>不要</v>
      </c>
      <c r="N8" s="171">
        <f t="shared" si="1"/>
        <v>0</v>
      </c>
    </row>
    <row r="9" spans="1:15" s="107" customFormat="1" ht="17.25" customHeight="1" x14ac:dyDescent="0.15">
      <c r="A9" s="100"/>
      <c r="B9" s="101"/>
      <c r="C9" s="102"/>
      <c r="D9" s="103"/>
      <c r="E9" s="104" t="s">
        <v>89</v>
      </c>
      <c r="F9" s="105"/>
      <c r="G9" s="106" t="s">
        <v>90</v>
      </c>
      <c r="H9" s="197"/>
      <c r="I9" s="173"/>
      <c r="J9" s="173"/>
      <c r="K9" s="173"/>
      <c r="L9" s="78"/>
      <c r="M9" s="170" t="str">
        <f t="shared" si="0"/>
        <v>不要</v>
      </c>
      <c r="N9" s="171">
        <f t="shared" si="1"/>
        <v>0</v>
      </c>
    </row>
    <row r="10" spans="1:15" s="107" customFormat="1" ht="17.25" customHeight="1" x14ac:dyDescent="0.15">
      <c r="A10" s="100"/>
      <c r="B10" s="101"/>
      <c r="C10" s="102"/>
      <c r="D10" s="103"/>
      <c r="E10" s="104" t="s">
        <v>89</v>
      </c>
      <c r="F10" s="105"/>
      <c r="G10" s="106" t="s">
        <v>90</v>
      </c>
      <c r="H10" s="197"/>
      <c r="I10" s="173"/>
      <c r="J10" s="173"/>
      <c r="K10" s="173"/>
      <c r="L10" s="78"/>
      <c r="M10" s="170" t="str">
        <f t="shared" si="0"/>
        <v>不要</v>
      </c>
      <c r="N10" s="171">
        <f t="shared" si="1"/>
        <v>0</v>
      </c>
    </row>
    <row r="11" spans="1:15" s="107" customFormat="1" ht="17.25" customHeight="1" x14ac:dyDescent="0.15">
      <c r="A11" s="100"/>
      <c r="B11" s="101"/>
      <c r="C11" s="102"/>
      <c r="D11" s="103"/>
      <c r="E11" s="104" t="s">
        <v>89</v>
      </c>
      <c r="F11" s="105"/>
      <c r="G11" s="106" t="s">
        <v>90</v>
      </c>
      <c r="H11" s="197"/>
      <c r="I11" s="173"/>
      <c r="J11" s="173"/>
      <c r="K11" s="173"/>
      <c r="L11" s="78"/>
      <c r="M11" s="170" t="str">
        <f t="shared" si="0"/>
        <v>不要</v>
      </c>
      <c r="N11" s="171">
        <f t="shared" si="1"/>
        <v>0</v>
      </c>
    </row>
    <row r="12" spans="1:15" s="107" customFormat="1" ht="17.25" customHeight="1" x14ac:dyDescent="0.15">
      <c r="A12" s="100"/>
      <c r="B12" s="101"/>
      <c r="C12" s="102"/>
      <c r="D12" s="103"/>
      <c r="E12" s="104" t="s">
        <v>89</v>
      </c>
      <c r="F12" s="105"/>
      <c r="G12" s="106" t="s">
        <v>90</v>
      </c>
      <c r="H12" s="197"/>
      <c r="I12" s="173"/>
      <c r="J12" s="173"/>
      <c r="K12" s="173"/>
      <c r="L12" s="78"/>
      <c r="M12" s="170" t="str">
        <f t="shared" si="0"/>
        <v>不要</v>
      </c>
      <c r="N12" s="171">
        <f t="shared" si="1"/>
        <v>0</v>
      </c>
    </row>
    <row r="13" spans="1:15" s="107" customFormat="1" ht="17.25" customHeight="1" x14ac:dyDescent="0.15">
      <c r="A13" s="100"/>
      <c r="B13" s="101"/>
      <c r="C13" s="102"/>
      <c r="D13" s="103"/>
      <c r="E13" s="104" t="s">
        <v>89</v>
      </c>
      <c r="F13" s="105"/>
      <c r="G13" s="106" t="s">
        <v>90</v>
      </c>
      <c r="H13" s="197"/>
      <c r="I13" s="173"/>
      <c r="J13" s="173"/>
      <c r="K13" s="173"/>
      <c r="L13" s="78"/>
      <c r="M13" s="170" t="str">
        <f t="shared" si="0"/>
        <v>不要</v>
      </c>
      <c r="N13" s="171">
        <f t="shared" si="1"/>
        <v>0</v>
      </c>
    </row>
    <row r="14" spans="1:15" s="107" customFormat="1" ht="17.25" customHeight="1" x14ac:dyDescent="0.15">
      <c r="A14" s="100"/>
      <c r="B14" s="101"/>
      <c r="C14" s="102"/>
      <c r="D14" s="103"/>
      <c r="E14" s="104" t="s">
        <v>89</v>
      </c>
      <c r="F14" s="105"/>
      <c r="G14" s="106" t="s">
        <v>90</v>
      </c>
      <c r="H14" s="197"/>
      <c r="I14" s="173"/>
      <c r="J14" s="173"/>
      <c r="K14" s="173"/>
      <c r="L14" s="78"/>
      <c r="M14" s="170" t="str">
        <f t="shared" si="0"/>
        <v>不要</v>
      </c>
      <c r="N14" s="171">
        <f t="shared" si="1"/>
        <v>0</v>
      </c>
    </row>
    <row r="15" spans="1:15" s="107" customFormat="1" ht="17.25" customHeight="1" x14ac:dyDescent="0.15">
      <c r="A15" s="100"/>
      <c r="B15" s="101"/>
      <c r="C15" s="102"/>
      <c r="D15" s="103"/>
      <c r="E15" s="104" t="s">
        <v>89</v>
      </c>
      <c r="F15" s="105"/>
      <c r="G15" s="106" t="s">
        <v>90</v>
      </c>
      <c r="H15" s="197"/>
      <c r="I15" s="173"/>
      <c r="J15" s="173"/>
      <c r="K15" s="173"/>
      <c r="L15" s="78"/>
      <c r="M15" s="170" t="str">
        <f t="shared" si="0"/>
        <v>不要</v>
      </c>
      <c r="N15" s="171">
        <f t="shared" si="1"/>
        <v>0</v>
      </c>
    </row>
    <row r="16" spans="1:15" s="107" customFormat="1" ht="17.25" customHeight="1" x14ac:dyDescent="0.15">
      <c r="A16" s="100"/>
      <c r="B16" s="101"/>
      <c r="C16" s="102"/>
      <c r="D16" s="103"/>
      <c r="E16" s="104" t="s">
        <v>89</v>
      </c>
      <c r="F16" s="105"/>
      <c r="G16" s="106" t="s">
        <v>90</v>
      </c>
      <c r="H16" s="197"/>
      <c r="I16" s="173"/>
      <c r="J16" s="173"/>
      <c r="K16" s="173"/>
      <c r="L16" s="78"/>
      <c r="M16" s="170" t="str">
        <f t="shared" si="0"/>
        <v>不要</v>
      </c>
      <c r="N16" s="171">
        <f t="shared" si="1"/>
        <v>0</v>
      </c>
    </row>
    <row r="17" spans="1:14" s="107" customFormat="1" ht="17.25" customHeight="1" x14ac:dyDescent="0.15">
      <c r="A17" s="100"/>
      <c r="B17" s="101"/>
      <c r="C17" s="102"/>
      <c r="D17" s="103"/>
      <c r="E17" s="104" t="s">
        <v>89</v>
      </c>
      <c r="F17" s="105"/>
      <c r="G17" s="106" t="s">
        <v>90</v>
      </c>
      <c r="H17" s="197"/>
      <c r="I17" s="173"/>
      <c r="J17" s="173"/>
      <c r="K17" s="173"/>
      <c r="L17" s="78"/>
      <c r="M17" s="170" t="str">
        <f t="shared" si="0"/>
        <v>不要</v>
      </c>
      <c r="N17" s="171">
        <f t="shared" si="1"/>
        <v>0</v>
      </c>
    </row>
    <row r="18" spans="1:14" s="107" customFormat="1" ht="17.25" customHeight="1" x14ac:dyDescent="0.15">
      <c r="A18" s="100"/>
      <c r="B18" s="101"/>
      <c r="C18" s="102"/>
      <c r="D18" s="103"/>
      <c r="E18" s="104" t="s">
        <v>89</v>
      </c>
      <c r="F18" s="105"/>
      <c r="G18" s="106" t="s">
        <v>90</v>
      </c>
      <c r="H18" s="197"/>
      <c r="I18" s="173"/>
      <c r="J18" s="173"/>
      <c r="K18" s="173"/>
      <c r="L18" s="78"/>
      <c r="M18" s="170" t="str">
        <f t="shared" si="0"/>
        <v>不要</v>
      </c>
      <c r="N18" s="171">
        <f t="shared" si="1"/>
        <v>0</v>
      </c>
    </row>
    <row r="19" spans="1:14" s="107" customFormat="1" ht="17.25" customHeight="1" x14ac:dyDescent="0.15">
      <c r="A19" s="100"/>
      <c r="B19" s="101"/>
      <c r="C19" s="102"/>
      <c r="D19" s="103"/>
      <c r="E19" s="104" t="s">
        <v>89</v>
      </c>
      <c r="F19" s="105"/>
      <c r="G19" s="106" t="s">
        <v>90</v>
      </c>
      <c r="H19" s="197"/>
      <c r="I19" s="173"/>
      <c r="J19" s="173"/>
      <c r="K19" s="173"/>
      <c r="L19" s="78"/>
      <c r="M19" s="170" t="str">
        <f t="shared" si="0"/>
        <v>不要</v>
      </c>
      <c r="N19" s="171">
        <f t="shared" si="1"/>
        <v>0</v>
      </c>
    </row>
    <row r="20" spans="1:14" s="107" customFormat="1" ht="17.25" customHeight="1" x14ac:dyDescent="0.15">
      <c r="A20" s="100"/>
      <c r="B20" s="101"/>
      <c r="C20" s="102"/>
      <c r="D20" s="103"/>
      <c r="E20" s="104" t="s">
        <v>89</v>
      </c>
      <c r="F20" s="105"/>
      <c r="G20" s="106" t="s">
        <v>90</v>
      </c>
      <c r="H20" s="197"/>
      <c r="I20" s="173"/>
      <c r="J20" s="173"/>
      <c r="K20" s="173"/>
      <c r="L20" s="78"/>
      <c r="M20" s="170" t="str">
        <f t="shared" si="0"/>
        <v>不要</v>
      </c>
      <c r="N20" s="171">
        <f t="shared" si="1"/>
        <v>0</v>
      </c>
    </row>
    <row r="21" spans="1:14" s="107" customFormat="1" ht="17.25" customHeight="1" x14ac:dyDescent="0.15">
      <c r="A21" s="100"/>
      <c r="B21" s="101"/>
      <c r="C21" s="102"/>
      <c r="D21" s="103"/>
      <c r="E21" s="104" t="s">
        <v>89</v>
      </c>
      <c r="F21" s="105"/>
      <c r="G21" s="106" t="s">
        <v>90</v>
      </c>
      <c r="H21" s="197"/>
      <c r="I21" s="173"/>
      <c r="J21" s="173"/>
      <c r="K21" s="173"/>
      <c r="L21" s="78"/>
      <c r="M21" s="170" t="str">
        <f t="shared" si="0"/>
        <v>不要</v>
      </c>
      <c r="N21" s="171">
        <f t="shared" si="1"/>
        <v>0</v>
      </c>
    </row>
    <row r="22" spans="1:14" s="107" customFormat="1" ht="17.25" customHeight="1" x14ac:dyDescent="0.15">
      <c r="A22" s="100"/>
      <c r="B22" s="101"/>
      <c r="C22" s="102"/>
      <c r="D22" s="103"/>
      <c r="E22" s="104" t="s">
        <v>89</v>
      </c>
      <c r="F22" s="105"/>
      <c r="G22" s="106" t="s">
        <v>90</v>
      </c>
      <c r="H22" s="197"/>
      <c r="I22" s="173"/>
      <c r="J22" s="173"/>
      <c r="K22" s="173"/>
      <c r="L22" s="78"/>
      <c r="M22" s="170" t="str">
        <f t="shared" si="0"/>
        <v>不要</v>
      </c>
      <c r="N22" s="171">
        <f t="shared" si="1"/>
        <v>0</v>
      </c>
    </row>
    <row r="23" spans="1:14" s="107" customFormat="1" ht="17.25" customHeight="1" x14ac:dyDescent="0.15">
      <c r="A23" s="100"/>
      <c r="B23" s="101"/>
      <c r="C23" s="102"/>
      <c r="D23" s="103"/>
      <c r="E23" s="104" t="s">
        <v>89</v>
      </c>
      <c r="F23" s="105"/>
      <c r="G23" s="106" t="s">
        <v>90</v>
      </c>
      <c r="H23" s="197"/>
      <c r="I23" s="173"/>
      <c r="J23" s="173"/>
      <c r="K23" s="173"/>
      <c r="L23" s="78"/>
      <c r="M23" s="170" t="str">
        <f t="shared" si="0"/>
        <v>不要</v>
      </c>
      <c r="N23" s="171">
        <f t="shared" si="1"/>
        <v>0</v>
      </c>
    </row>
    <row r="24" spans="1:14" s="107" customFormat="1" ht="17.25" customHeight="1" x14ac:dyDescent="0.15">
      <c r="A24" s="100"/>
      <c r="B24" s="101"/>
      <c r="C24" s="102"/>
      <c r="D24" s="103"/>
      <c r="E24" s="104" t="s">
        <v>89</v>
      </c>
      <c r="F24" s="105"/>
      <c r="G24" s="106" t="s">
        <v>90</v>
      </c>
      <c r="H24" s="197"/>
      <c r="I24" s="173"/>
      <c r="J24" s="173"/>
      <c r="K24" s="173"/>
      <c r="L24" s="78"/>
      <c r="M24" s="170" t="str">
        <f t="shared" si="0"/>
        <v>不要</v>
      </c>
      <c r="N24" s="171">
        <f t="shared" si="1"/>
        <v>0</v>
      </c>
    </row>
    <row r="25" spans="1:14" s="107" customFormat="1" ht="17.25" customHeight="1" x14ac:dyDescent="0.15">
      <c r="A25" s="100"/>
      <c r="B25" s="101"/>
      <c r="C25" s="102"/>
      <c r="D25" s="103"/>
      <c r="E25" s="104" t="s">
        <v>89</v>
      </c>
      <c r="F25" s="105"/>
      <c r="G25" s="106" t="s">
        <v>90</v>
      </c>
      <c r="H25" s="197"/>
      <c r="I25" s="173"/>
      <c r="J25" s="173"/>
      <c r="K25" s="173"/>
      <c r="L25" s="78"/>
      <c r="M25" s="170" t="str">
        <f t="shared" si="0"/>
        <v>不要</v>
      </c>
      <c r="N25" s="171">
        <f t="shared" si="1"/>
        <v>0</v>
      </c>
    </row>
    <row r="26" spans="1:14" s="107" customFormat="1" ht="17.25" customHeight="1" x14ac:dyDescent="0.15">
      <c r="A26" s="100"/>
      <c r="B26" s="101"/>
      <c r="C26" s="102"/>
      <c r="D26" s="103"/>
      <c r="E26" s="104" t="s">
        <v>89</v>
      </c>
      <c r="F26" s="105"/>
      <c r="G26" s="106" t="s">
        <v>90</v>
      </c>
      <c r="H26" s="197"/>
      <c r="I26" s="173"/>
      <c r="J26" s="173"/>
      <c r="K26" s="173"/>
      <c r="L26" s="78"/>
      <c r="M26" s="170" t="str">
        <f t="shared" si="0"/>
        <v>不要</v>
      </c>
      <c r="N26" s="171">
        <f t="shared" si="1"/>
        <v>0</v>
      </c>
    </row>
    <row r="27" spans="1:14" s="107" customFormat="1" ht="17.25" customHeight="1" x14ac:dyDescent="0.15">
      <c r="A27" s="100"/>
      <c r="B27" s="101"/>
      <c r="C27" s="102"/>
      <c r="D27" s="103"/>
      <c r="E27" s="104" t="s">
        <v>89</v>
      </c>
      <c r="F27" s="105"/>
      <c r="G27" s="106" t="s">
        <v>90</v>
      </c>
      <c r="H27" s="197"/>
      <c r="I27" s="173"/>
      <c r="J27" s="173"/>
      <c r="K27" s="173"/>
      <c r="L27" s="78"/>
      <c r="M27" s="170" t="str">
        <f t="shared" si="0"/>
        <v>不要</v>
      </c>
      <c r="N27" s="171">
        <f t="shared" si="1"/>
        <v>0</v>
      </c>
    </row>
    <row r="28" spans="1:14" s="107" customFormat="1" x14ac:dyDescent="0.15">
      <c r="A28" s="100"/>
      <c r="B28" s="101"/>
      <c r="C28" s="102"/>
      <c r="D28" s="103"/>
      <c r="E28" s="104" t="s">
        <v>89</v>
      </c>
      <c r="F28" s="105"/>
      <c r="G28" s="106" t="s">
        <v>90</v>
      </c>
      <c r="H28" s="197"/>
      <c r="I28" s="173"/>
      <c r="J28" s="173"/>
      <c r="K28" s="173"/>
      <c r="L28" s="78"/>
      <c r="M28" s="170" t="str">
        <f t="shared" si="0"/>
        <v>不要</v>
      </c>
      <c r="N28" s="171">
        <f t="shared" si="1"/>
        <v>0</v>
      </c>
    </row>
    <row r="29" spans="1:14" s="107" customFormat="1" ht="17.25" customHeight="1" x14ac:dyDescent="0.15">
      <c r="A29" s="100"/>
      <c r="B29" s="101"/>
      <c r="C29" s="102"/>
      <c r="D29" s="103"/>
      <c r="E29" s="104" t="s">
        <v>89</v>
      </c>
      <c r="F29" s="105"/>
      <c r="G29" s="106" t="s">
        <v>90</v>
      </c>
      <c r="H29" s="197"/>
      <c r="I29" s="173"/>
      <c r="J29" s="173"/>
      <c r="K29" s="173"/>
      <c r="L29" s="78"/>
      <c r="M29" s="170" t="str">
        <f t="shared" si="0"/>
        <v>不要</v>
      </c>
      <c r="N29" s="171">
        <f t="shared" si="1"/>
        <v>0</v>
      </c>
    </row>
    <row r="30" spans="1:14" s="107" customFormat="1" x14ac:dyDescent="0.15">
      <c r="A30" s="100"/>
      <c r="B30" s="101"/>
      <c r="C30" s="102"/>
      <c r="D30" s="103"/>
      <c r="E30" s="104" t="s">
        <v>89</v>
      </c>
      <c r="F30" s="105"/>
      <c r="G30" s="106" t="s">
        <v>90</v>
      </c>
      <c r="H30" s="197"/>
      <c r="I30" s="173"/>
      <c r="J30" s="173"/>
      <c r="K30" s="173"/>
      <c r="L30" s="78"/>
      <c r="M30" s="170" t="str">
        <f t="shared" si="0"/>
        <v>不要</v>
      </c>
      <c r="N30" s="171">
        <f t="shared" si="1"/>
        <v>0</v>
      </c>
    </row>
    <row r="31" spans="1:14" s="107" customFormat="1" x14ac:dyDescent="0.15">
      <c r="A31" s="100"/>
      <c r="B31" s="101"/>
      <c r="C31" s="102"/>
      <c r="D31" s="103"/>
      <c r="E31" s="104" t="s">
        <v>89</v>
      </c>
      <c r="F31" s="105"/>
      <c r="G31" s="106" t="s">
        <v>90</v>
      </c>
      <c r="H31" s="197"/>
      <c r="I31" s="173"/>
      <c r="J31" s="173"/>
      <c r="K31" s="173"/>
      <c r="L31" s="78"/>
      <c r="M31" s="170" t="str">
        <f t="shared" si="0"/>
        <v>不要</v>
      </c>
      <c r="N31" s="171">
        <f t="shared" si="1"/>
        <v>0</v>
      </c>
    </row>
    <row r="32" spans="1:14" s="107" customFormat="1" x14ac:dyDescent="0.15">
      <c r="A32" s="100"/>
      <c r="B32" s="101"/>
      <c r="C32" s="102"/>
      <c r="D32" s="103"/>
      <c r="E32" s="104" t="s">
        <v>89</v>
      </c>
      <c r="F32" s="105"/>
      <c r="G32" s="106" t="s">
        <v>90</v>
      </c>
      <c r="H32" s="197"/>
      <c r="I32" s="173"/>
      <c r="J32" s="173"/>
      <c r="K32" s="173"/>
      <c r="L32" s="78"/>
      <c r="M32" s="170" t="str">
        <f t="shared" si="0"/>
        <v>不要</v>
      </c>
      <c r="N32" s="171">
        <f t="shared" si="1"/>
        <v>0</v>
      </c>
    </row>
    <row r="33" spans="1:15" s="107" customFormat="1" ht="15" thickBot="1" x14ac:dyDescent="0.2">
      <c r="A33" s="100"/>
      <c r="B33" s="101"/>
      <c r="C33" s="102"/>
      <c r="D33" s="103"/>
      <c r="E33" s="104" t="s">
        <v>89</v>
      </c>
      <c r="F33" s="105"/>
      <c r="G33" s="106" t="s">
        <v>90</v>
      </c>
      <c r="H33" s="197"/>
      <c r="I33" s="173"/>
      <c r="J33" s="173"/>
      <c r="K33" s="173"/>
      <c r="L33" s="78"/>
      <c r="M33" s="170" t="str">
        <f t="shared" si="0"/>
        <v>不要</v>
      </c>
      <c r="N33" s="171">
        <f t="shared" si="1"/>
        <v>0</v>
      </c>
    </row>
    <row r="34" spans="1:15" ht="15" thickBot="1" x14ac:dyDescent="0.2">
      <c r="A34" s="303" t="s">
        <v>1</v>
      </c>
      <c r="B34" s="304"/>
      <c r="C34" s="304"/>
      <c r="D34" s="304"/>
      <c r="E34" s="304"/>
      <c r="F34" s="304"/>
      <c r="G34" s="304"/>
      <c r="H34" s="304"/>
      <c r="I34" s="304"/>
      <c r="J34" s="304"/>
      <c r="K34" s="304"/>
      <c r="L34" s="304"/>
      <c r="M34" s="304"/>
      <c r="N34" s="174">
        <f>SUM(N4:N33)</f>
        <v>410000</v>
      </c>
    </row>
    <row r="35" spans="1:15" x14ac:dyDescent="0.15">
      <c r="A35" s="65"/>
      <c r="B35" s="65"/>
      <c r="C35" s="65"/>
      <c r="D35" s="65"/>
      <c r="E35" s="108"/>
      <c r="F35" s="65"/>
      <c r="G35" s="108"/>
      <c r="H35" s="66"/>
      <c r="I35" s="66"/>
      <c r="J35" s="65"/>
      <c r="K35" s="65"/>
      <c r="L35" s="67" t="s">
        <v>78</v>
      </c>
      <c r="M35" s="67"/>
      <c r="N35" s="109">
        <f>SUMIF(M4:M33,"要",N4:N33)</f>
        <v>250000</v>
      </c>
    </row>
    <row r="36" spans="1:15" s="28" customFormat="1" x14ac:dyDescent="0.15">
      <c r="A36" s="28" t="s">
        <v>39</v>
      </c>
      <c r="D36" s="30"/>
      <c r="E36" s="110"/>
      <c r="F36" s="30"/>
      <c r="G36" s="110"/>
      <c r="L36" s="65"/>
      <c r="M36" s="65"/>
    </row>
    <row r="37" spans="1:15" s="28" customFormat="1" x14ac:dyDescent="0.15">
      <c r="D37" s="30"/>
      <c r="E37" s="110"/>
      <c r="F37" s="30"/>
      <c r="G37" s="110"/>
      <c r="L37" s="65"/>
      <c r="M37" s="65"/>
    </row>
    <row r="38" spans="1:15" s="28" customFormat="1" x14ac:dyDescent="0.15">
      <c r="D38" s="30"/>
      <c r="E38" s="110"/>
      <c r="F38" s="30"/>
      <c r="G38" s="110"/>
      <c r="L38" s="65"/>
      <c r="M38" s="65"/>
    </row>
    <row r="39" spans="1:15" s="28" customFormat="1" x14ac:dyDescent="0.15">
      <c r="D39" s="30"/>
      <c r="E39" s="110"/>
      <c r="F39" s="30"/>
      <c r="G39" s="110"/>
    </row>
    <row r="40" spans="1:15" x14ac:dyDescent="0.15">
      <c r="L40" s="84"/>
      <c r="M40" s="84"/>
    </row>
    <row r="43" spans="1:15" x14ac:dyDescent="0.15">
      <c r="O43" s="124"/>
    </row>
    <row r="45" spans="1:15" x14ac:dyDescent="0.15">
      <c r="L45" s="28"/>
      <c r="M45" s="28"/>
    </row>
    <row r="46" spans="1:15" x14ac:dyDescent="0.15">
      <c r="L46" s="28"/>
      <c r="M46" s="28"/>
    </row>
    <row r="47" spans="1:15" x14ac:dyDescent="0.15">
      <c r="L47" s="28"/>
      <c r="M47" s="28"/>
    </row>
    <row r="48" spans="1:15" x14ac:dyDescent="0.15">
      <c r="L48" s="28"/>
      <c r="M48" s="28"/>
    </row>
    <row r="49" spans="12:13" x14ac:dyDescent="0.15">
      <c r="L49" s="28"/>
      <c r="M49" s="28"/>
    </row>
    <row r="88" spans="1:7" x14ac:dyDescent="0.15">
      <c r="A88" s="225" t="s">
        <v>164</v>
      </c>
      <c r="B88" s="226"/>
      <c r="C88" s="226"/>
      <c r="D88" s="229"/>
      <c r="E88" s="230"/>
      <c r="F88" s="229"/>
      <c r="G88" s="230"/>
    </row>
  </sheetData>
  <mergeCells count="10">
    <mergeCell ref="L2:L3"/>
    <mergeCell ref="M2:M3"/>
    <mergeCell ref="N2:N3"/>
    <mergeCell ref="A34:M34"/>
    <mergeCell ref="A2:A3"/>
    <mergeCell ref="B2:B3"/>
    <mergeCell ref="C2:C3"/>
    <mergeCell ref="D2:G3"/>
    <mergeCell ref="H2:H3"/>
    <mergeCell ref="I2:K2"/>
  </mergeCells>
  <phoneticPr fontId="3"/>
  <dataValidations count="4">
    <dataValidation type="list" allowBlank="1" showInputMessage="1" showErrorMessage="1" sqref="L40" xr:uid="{46B1B88A-3438-4AC4-B8F9-ABA1BCCF2887}">
      <formula1>"課税,不課税"</formula1>
    </dataValidation>
    <dataValidation type="list" allowBlank="1" showInputMessage="1" showErrorMessage="1" sqref="M40 M4:M33" xr:uid="{3A7727E6-C6E7-4A3F-9717-8F5A1CDB004F}">
      <formula1>"要,不要"</formula1>
    </dataValidation>
    <dataValidation type="list" allowBlank="1" showInputMessage="1" showErrorMessage="1" sqref="A4:A33" xr:uid="{CED1BDE9-B68F-403F-A463-CAD327F52D6A}">
      <formula1>"選択してください,国内,海外,招聘"</formula1>
    </dataValidation>
    <dataValidation type="list" allowBlank="1" showInputMessage="1" showErrorMessage="1" sqref="L4:L33" xr:uid="{B92AEC5A-AC89-424C-B916-CF5BC911680A}">
      <formula1>"税込（課税）,課税対象外"</formula1>
    </dataValidation>
  </dataValidations>
  <printOptions horizontalCentered="1"/>
  <pageMargins left="0.70866141732283472" right="0.70866141732283472" top="0.74803149606299213" bottom="0.74803149606299213" header="0.31496062992125984" footer="0.31496062992125984"/>
  <pageSetup paperSize="9" scale="85"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726F7-4B3C-4FAB-8E3E-111C40304CB5}">
  <sheetPr codeName="Sheet12">
    <tabColor rgb="FF92D050"/>
  </sheetPr>
  <dimension ref="A1:L88"/>
  <sheetViews>
    <sheetView view="pageBreakPreview" zoomScaleNormal="100" zoomScaleSheetLayoutView="100" workbookViewId="0">
      <selection activeCell="A7" sqref="A7"/>
    </sheetView>
  </sheetViews>
  <sheetFormatPr defaultColWidth="9" defaultRowHeight="14.25" x14ac:dyDescent="0.15"/>
  <cols>
    <col min="1" max="1" width="25.125" style="20" customWidth="1"/>
    <col min="2" max="2" width="19.25" style="20" customWidth="1"/>
    <col min="3" max="7" width="10.25" style="20" customWidth="1"/>
    <col min="8" max="8" width="6.5" style="6" customWidth="1"/>
    <col min="9" max="9" width="4.75" style="20" customWidth="1"/>
    <col min="10" max="10" width="20" style="4" customWidth="1"/>
    <col min="11" max="11" width="8.125" style="4" customWidth="1"/>
    <col min="12" max="12" width="9" style="28"/>
    <col min="13" max="14" width="34" style="20" customWidth="1"/>
    <col min="15" max="16384" width="9" style="20"/>
  </cols>
  <sheetData>
    <row r="1" spans="1:12" ht="17.25" customHeight="1" x14ac:dyDescent="0.15">
      <c r="A1" s="20" t="s">
        <v>97</v>
      </c>
    </row>
    <row r="2" spans="1:12" ht="17.25" customHeight="1" thickBot="1" x14ac:dyDescent="0.2">
      <c r="A2" s="20" t="s">
        <v>173</v>
      </c>
      <c r="B2" s="6"/>
      <c r="C2" s="6"/>
      <c r="D2" s="6"/>
      <c r="E2" s="6"/>
      <c r="F2" s="6"/>
      <c r="G2" s="6"/>
      <c r="J2" s="5" t="s">
        <v>36</v>
      </c>
      <c r="K2" s="5"/>
    </row>
    <row r="3" spans="1:12" ht="17.25" customHeight="1" x14ac:dyDescent="0.15">
      <c r="A3" s="328" t="s">
        <v>13</v>
      </c>
      <c r="B3" s="330" t="s">
        <v>3</v>
      </c>
      <c r="C3" s="311" t="s">
        <v>67</v>
      </c>
      <c r="D3" s="311"/>
      <c r="E3" s="311"/>
      <c r="F3" s="311"/>
      <c r="G3" s="311"/>
      <c r="H3" s="338" t="s">
        <v>98</v>
      </c>
      <c r="I3" s="324" t="s">
        <v>69</v>
      </c>
      <c r="J3" s="326" t="s">
        <v>0</v>
      </c>
      <c r="K3" s="340" t="s">
        <v>99</v>
      </c>
    </row>
    <row r="4" spans="1:12" ht="17.25" customHeight="1" thickBot="1" x14ac:dyDescent="0.2">
      <c r="A4" s="342"/>
      <c r="B4" s="331"/>
      <c r="C4" s="86" t="s">
        <v>100</v>
      </c>
      <c r="D4" s="86" t="s">
        <v>101</v>
      </c>
      <c r="E4" s="86" t="s">
        <v>102</v>
      </c>
      <c r="F4" s="111" t="s">
        <v>103</v>
      </c>
      <c r="G4" s="112" t="s">
        <v>104</v>
      </c>
      <c r="H4" s="339"/>
      <c r="I4" s="325"/>
      <c r="J4" s="327"/>
      <c r="K4" s="341"/>
    </row>
    <row r="5" spans="1:12" ht="17.25" customHeight="1" x14ac:dyDescent="0.15">
      <c r="A5" s="87" t="s">
        <v>43</v>
      </c>
      <c r="B5" s="95" t="s">
        <v>149</v>
      </c>
      <c r="C5" s="152">
        <v>310286</v>
      </c>
      <c r="D5" s="152">
        <v>10</v>
      </c>
      <c r="E5" s="152">
        <v>100000</v>
      </c>
      <c r="F5" s="152">
        <v>300000</v>
      </c>
      <c r="G5" s="152">
        <v>20</v>
      </c>
      <c r="H5" s="139" t="s">
        <v>105</v>
      </c>
      <c r="I5" s="210" t="s">
        <v>159</v>
      </c>
      <c r="J5" s="146">
        <f>ROUNDDOWN((C5*D5+E5+F5)*G5%,0)</f>
        <v>700572</v>
      </c>
      <c r="K5" s="62">
        <f>IF(I5="要",E5*G5%)</f>
        <v>20000</v>
      </c>
    </row>
    <row r="6" spans="1:12" s="33" customFormat="1" ht="17.25" customHeight="1" x14ac:dyDescent="0.15">
      <c r="A6" s="113" t="s">
        <v>43</v>
      </c>
      <c r="B6" s="95" t="s">
        <v>141</v>
      </c>
      <c r="C6" s="176">
        <v>295600</v>
      </c>
      <c r="D6" s="176">
        <v>12</v>
      </c>
      <c r="E6" s="176">
        <v>30000</v>
      </c>
      <c r="F6" s="176">
        <v>0</v>
      </c>
      <c r="G6" s="176">
        <v>100</v>
      </c>
      <c r="H6" s="140" t="s">
        <v>105</v>
      </c>
      <c r="I6" s="210" t="s">
        <v>159</v>
      </c>
      <c r="J6" s="146">
        <f t="shared" ref="J6:J35" si="0">ROUNDDOWN((C6*D6+E6+F6)*G6%,0)</f>
        <v>3577200</v>
      </c>
      <c r="K6" s="62">
        <f t="shared" ref="K6:K35" si="1">IF(I6="要",E6*G6%)</f>
        <v>30000</v>
      </c>
      <c r="L6" s="39"/>
    </row>
    <row r="7" spans="1:12" s="32" customFormat="1" ht="17.25" customHeight="1" x14ac:dyDescent="0.15">
      <c r="A7" s="93" t="s">
        <v>106</v>
      </c>
      <c r="B7" s="95" t="s">
        <v>107</v>
      </c>
      <c r="C7" s="176">
        <v>250000</v>
      </c>
      <c r="D7" s="176">
        <v>12</v>
      </c>
      <c r="E7" s="176">
        <v>0</v>
      </c>
      <c r="F7" s="176">
        <v>0</v>
      </c>
      <c r="G7" s="176">
        <v>100</v>
      </c>
      <c r="H7" s="140" t="s">
        <v>108</v>
      </c>
      <c r="I7" s="210" t="s">
        <v>160</v>
      </c>
      <c r="J7" s="146">
        <f t="shared" si="0"/>
        <v>3000000</v>
      </c>
      <c r="K7" s="62" t="b">
        <f t="shared" si="1"/>
        <v>0</v>
      </c>
      <c r="L7" s="33"/>
    </row>
    <row r="8" spans="1:12" s="32" customFormat="1" ht="17.25" customHeight="1" x14ac:dyDescent="0.15">
      <c r="A8" s="93" t="s">
        <v>106</v>
      </c>
      <c r="B8" s="95" t="s">
        <v>109</v>
      </c>
      <c r="C8" s="176">
        <v>150000</v>
      </c>
      <c r="D8" s="176">
        <v>12</v>
      </c>
      <c r="E8" s="176">
        <v>120000</v>
      </c>
      <c r="F8" s="176">
        <v>0</v>
      </c>
      <c r="G8" s="176">
        <v>30</v>
      </c>
      <c r="H8" s="140" t="s">
        <v>108</v>
      </c>
      <c r="I8" s="210" t="s">
        <v>159</v>
      </c>
      <c r="J8" s="146">
        <f t="shared" si="0"/>
        <v>576000</v>
      </c>
      <c r="K8" s="62">
        <f t="shared" si="1"/>
        <v>36000</v>
      </c>
      <c r="L8" s="33"/>
    </row>
    <row r="9" spans="1:12" s="32" customFormat="1" ht="17.25" customHeight="1" x14ac:dyDescent="0.15">
      <c r="A9" s="93"/>
      <c r="B9" s="95"/>
      <c r="C9" s="176"/>
      <c r="D9" s="176"/>
      <c r="E9" s="176"/>
      <c r="F9" s="176"/>
      <c r="G9" s="176"/>
      <c r="H9" s="140"/>
      <c r="I9" s="211"/>
      <c r="J9" s="146">
        <f t="shared" si="0"/>
        <v>0</v>
      </c>
      <c r="K9" s="62" t="b">
        <f t="shared" si="1"/>
        <v>0</v>
      </c>
      <c r="L9" s="33"/>
    </row>
    <row r="10" spans="1:12" s="32" customFormat="1" ht="17.25" customHeight="1" x14ac:dyDescent="0.15">
      <c r="A10" s="93"/>
      <c r="B10" s="95"/>
      <c r="C10" s="176"/>
      <c r="D10" s="176"/>
      <c r="E10" s="176"/>
      <c r="F10" s="176"/>
      <c r="G10" s="176"/>
      <c r="H10" s="140"/>
      <c r="I10" s="211"/>
      <c r="J10" s="146">
        <f t="shared" si="0"/>
        <v>0</v>
      </c>
      <c r="K10" s="62" t="b">
        <f t="shared" si="1"/>
        <v>0</v>
      </c>
      <c r="L10" s="33"/>
    </row>
    <row r="11" spans="1:12" s="32" customFormat="1" ht="17.25" customHeight="1" x14ac:dyDescent="0.15">
      <c r="A11" s="93"/>
      <c r="B11" s="95"/>
      <c r="C11" s="176"/>
      <c r="D11" s="176"/>
      <c r="E11" s="176"/>
      <c r="F11" s="176"/>
      <c r="G11" s="176"/>
      <c r="H11" s="140"/>
      <c r="I11" s="211"/>
      <c r="J11" s="146">
        <f t="shared" si="0"/>
        <v>0</v>
      </c>
      <c r="K11" s="62" t="b">
        <f t="shared" si="1"/>
        <v>0</v>
      </c>
      <c r="L11" s="33"/>
    </row>
    <row r="12" spans="1:12" s="32" customFormat="1" ht="17.25" customHeight="1" x14ac:dyDescent="0.15">
      <c r="A12" s="93"/>
      <c r="B12" s="95"/>
      <c r="C12" s="176"/>
      <c r="D12" s="176"/>
      <c r="E12" s="176"/>
      <c r="F12" s="176"/>
      <c r="G12" s="176"/>
      <c r="H12" s="140"/>
      <c r="I12" s="211"/>
      <c r="J12" s="146">
        <f t="shared" si="0"/>
        <v>0</v>
      </c>
      <c r="K12" s="62" t="b">
        <f t="shared" si="1"/>
        <v>0</v>
      </c>
      <c r="L12" s="33"/>
    </row>
    <row r="13" spans="1:12" s="32" customFormat="1" ht="17.25" customHeight="1" x14ac:dyDescent="0.15">
      <c r="A13" s="93"/>
      <c r="B13" s="95"/>
      <c r="C13" s="176"/>
      <c r="D13" s="176"/>
      <c r="E13" s="176"/>
      <c r="F13" s="176"/>
      <c r="G13" s="176"/>
      <c r="H13" s="140"/>
      <c r="I13" s="211"/>
      <c r="J13" s="146">
        <f t="shared" si="0"/>
        <v>0</v>
      </c>
      <c r="K13" s="62" t="b">
        <f t="shared" si="1"/>
        <v>0</v>
      </c>
      <c r="L13" s="33"/>
    </row>
    <row r="14" spans="1:12" s="32" customFormat="1" ht="17.25" customHeight="1" x14ac:dyDescent="0.15">
      <c r="A14" s="93"/>
      <c r="B14" s="95"/>
      <c r="C14" s="176"/>
      <c r="D14" s="176"/>
      <c r="E14" s="176"/>
      <c r="F14" s="176"/>
      <c r="G14" s="176"/>
      <c r="H14" s="140"/>
      <c r="I14" s="211"/>
      <c r="J14" s="146">
        <f t="shared" si="0"/>
        <v>0</v>
      </c>
      <c r="K14" s="62" t="b">
        <f t="shared" si="1"/>
        <v>0</v>
      </c>
      <c r="L14" s="33"/>
    </row>
    <row r="15" spans="1:12" s="32" customFormat="1" ht="17.25" customHeight="1" x14ac:dyDescent="0.15">
      <c r="A15" s="93"/>
      <c r="B15" s="95"/>
      <c r="C15" s="176"/>
      <c r="D15" s="176"/>
      <c r="E15" s="176"/>
      <c r="F15" s="176"/>
      <c r="G15" s="176"/>
      <c r="H15" s="140"/>
      <c r="I15" s="211"/>
      <c r="J15" s="146">
        <f t="shared" si="0"/>
        <v>0</v>
      </c>
      <c r="K15" s="62" t="b">
        <f t="shared" si="1"/>
        <v>0</v>
      </c>
      <c r="L15" s="33"/>
    </row>
    <row r="16" spans="1:12" s="32" customFormat="1" ht="17.25" customHeight="1" x14ac:dyDescent="0.15">
      <c r="A16" s="93"/>
      <c r="B16" s="95"/>
      <c r="C16" s="176"/>
      <c r="D16" s="176"/>
      <c r="E16" s="176"/>
      <c r="F16" s="176"/>
      <c r="G16" s="176"/>
      <c r="H16" s="140"/>
      <c r="I16" s="211"/>
      <c r="J16" s="146">
        <f t="shared" si="0"/>
        <v>0</v>
      </c>
      <c r="K16" s="62" t="b">
        <f t="shared" si="1"/>
        <v>0</v>
      </c>
      <c r="L16" s="33"/>
    </row>
    <row r="17" spans="1:12" s="32" customFormat="1" ht="17.25" customHeight="1" x14ac:dyDescent="0.15">
      <c r="A17" s="93"/>
      <c r="B17" s="95"/>
      <c r="C17" s="176"/>
      <c r="D17" s="176"/>
      <c r="E17" s="176"/>
      <c r="F17" s="176"/>
      <c r="G17" s="176"/>
      <c r="H17" s="140"/>
      <c r="I17" s="211"/>
      <c r="J17" s="146">
        <f t="shared" si="0"/>
        <v>0</v>
      </c>
      <c r="K17" s="62" t="b">
        <f t="shared" si="1"/>
        <v>0</v>
      </c>
      <c r="L17" s="33"/>
    </row>
    <row r="18" spans="1:12" s="32" customFormat="1" ht="17.25" customHeight="1" x14ac:dyDescent="0.15">
      <c r="A18" s="93"/>
      <c r="B18" s="95"/>
      <c r="C18" s="176"/>
      <c r="D18" s="176"/>
      <c r="E18" s="176"/>
      <c r="F18" s="176"/>
      <c r="G18" s="176"/>
      <c r="H18" s="140"/>
      <c r="I18" s="211"/>
      <c r="J18" s="146">
        <f t="shared" si="0"/>
        <v>0</v>
      </c>
      <c r="K18" s="62" t="b">
        <f t="shared" si="1"/>
        <v>0</v>
      </c>
      <c r="L18" s="33"/>
    </row>
    <row r="19" spans="1:12" s="32" customFormat="1" ht="17.25" customHeight="1" x14ac:dyDescent="0.15">
      <c r="A19" s="93"/>
      <c r="B19" s="95"/>
      <c r="C19" s="176"/>
      <c r="D19" s="176"/>
      <c r="E19" s="176"/>
      <c r="F19" s="176"/>
      <c r="G19" s="176"/>
      <c r="H19" s="140"/>
      <c r="I19" s="211"/>
      <c r="J19" s="146">
        <f t="shared" si="0"/>
        <v>0</v>
      </c>
      <c r="K19" s="62" t="b">
        <f t="shared" si="1"/>
        <v>0</v>
      </c>
      <c r="L19" s="33"/>
    </row>
    <row r="20" spans="1:12" s="32" customFormat="1" ht="17.25" customHeight="1" x14ac:dyDescent="0.15">
      <c r="A20" s="93"/>
      <c r="B20" s="95"/>
      <c r="C20" s="176"/>
      <c r="D20" s="176"/>
      <c r="E20" s="176"/>
      <c r="F20" s="176"/>
      <c r="G20" s="176"/>
      <c r="H20" s="140"/>
      <c r="I20" s="211"/>
      <c r="J20" s="146">
        <f t="shared" si="0"/>
        <v>0</v>
      </c>
      <c r="K20" s="62" t="b">
        <f t="shared" si="1"/>
        <v>0</v>
      </c>
      <c r="L20" s="33"/>
    </row>
    <row r="21" spans="1:12" s="32" customFormat="1" ht="17.25" customHeight="1" x14ac:dyDescent="0.15">
      <c r="A21" s="93"/>
      <c r="B21" s="95"/>
      <c r="C21" s="176"/>
      <c r="D21" s="176"/>
      <c r="E21" s="176"/>
      <c r="F21" s="176"/>
      <c r="G21" s="176"/>
      <c r="H21" s="140"/>
      <c r="I21" s="211"/>
      <c r="J21" s="146">
        <f t="shared" si="0"/>
        <v>0</v>
      </c>
      <c r="K21" s="62" t="b">
        <f t="shared" si="1"/>
        <v>0</v>
      </c>
      <c r="L21" s="33"/>
    </row>
    <row r="22" spans="1:12" s="32" customFormat="1" ht="17.25" customHeight="1" x14ac:dyDescent="0.15">
      <c r="A22" s="93"/>
      <c r="B22" s="95"/>
      <c r="C22" s="176"/>
      <c r="D22" s="176"/>
      <c r="E22" s="176"/>
      <c r="F22" s="176"/>
      <c r="G22" s="176"/>
      <c r="H22" s="140"/>
      <c r="I22" s="211"/>
      <c r="J22" s="146">
        <f t="shared" si="0"/>
        <v>0</v>
      </c>
      <c r="K22" s="62" t="b">
        <f t="shared" si="1"/>
        <v>0</v>
      </c>
      <c r="L22" s="33"/>
    </row>
    <row r="23" spans="1:12" s="32" customFormat="1" ht="17.25" customHeight="1" x14ac:dyDescent="0.15">
      <c r="A23" s="93"/>
      <c r="B23" s="95"/>
      <c r="C23" s="176"/>
      <c r="D23" s="176"/>
      <c r="E23" s="176"/>
      <c r="F23" s="176"/>
      <c r="G23" s="176"/>
      <c r="H23" s="140"/>
      <c r="I23" s="211"/>
      <c r="J23" s="146">
        <f t="shared" si="0"/>
        <v>0</v>
      </c>
      <c r="K23" s="62" t="b">
        <f t="shared" si="1"/>
        <v>0</v>
      </c>
      <c r="L23" s="33"/>
    </row>
    <row r="24" spans="1:12" s="32" customFormat="1" ht="17.25" customHeight="1" x14ac:dyDescent="0.15">
      <c r="A24" s="93"/>
      <c r="B24" s="95"/>
      <c r="C24" s="176"/>
      <c r="D24" s="176"/>
      <c r="E24" s="176"/>
      <c r="F24" s="176"/>
      <c r="G24" s="176"/>
      <c r="H24" s="140"/>
      <c r="I24" s="211"/>
      <c r="J24" s="146">
        <f t="shared" si="0"/>
        <v>0</v>
      </c>
      <c r="K24" s="62" t="b">
        <f t="shared" si="1"/>
        <v>0</v>
      </c>
      <c r="L24" s="33"/>
    </row>
    <row r="25" spans="1:12" s="32" customFormat="1" ht="16.5" customHeight="1" x14ac:dyDescent="0.15">
      <c r="A25" s="93"/>
      <c r="B25" s="95"/>
      <c r="C25" s="176"/>
      <c r="D25" s="176"/>
      <c r="E25" s="176"/>
      <c r="F25" s="176"/>
      <c r="G25" s="176"/>
      <c r="H25" s="140"/>
      <c r="I25" s="211"/>
      <c r="J25" s="146">
        <f t="shared" si="0"/>
        <v>0</v>
      </c>
      <c r="K25" s="62" t="b">
        <f t="shared" si="1"/>
        <v>0</v>
      </c>
      <c r="L25" s="33"/>
    </row>
    <row r="26" spans="1:12" s="32" customFormat="1" ht="16.5" customHeight="1" x14ac:dyDescent="0.15">
      <c r="A26" s="93"/>
      <c r="B26" s="95"/>
      <c r="C26" s="176"/>
      <c r="D26" s="176"/>
      <c r="E26" s="176"/>
      <c r="F26" s="176"/>
      <c r="G26" s="176"/>
      <c r="H26" s="140"/>
      <c r="I26" s="211"/>
      <c r="J26" s="146">
        <f t="shared" si="0"/>
        <v>0</v>
      </c>
      <c r="K26" s="62" t="b">
        <f t="shared" si="1"/>
        <v>0</v>
      </c>
      <c r="L26" s="33"/>
    </row>
    <row r="27" spans="1:12" s="32" customFormat="1" ht="16.5" customHeight="1" x14ac:dyDescent="0.15">
      <c r="A27" s="93"/>
      <c r="B27" s="95"/>
      <c r="C27" s="176"/>
      <c r="D27" s="176"/>
      <c r="E27" s="176"/>
      <c r="F27" s="176"/>
      <c r="G27" s="176"/>
      <c r="H27" s="140"/>
      <c r="I27" s="211"/>
      <c r="J27" s="146">
        <f t="shared" si="0"/>
        <v>0</v>
      </c>
      <c r="K27" s="62" t="b">
        <f t="shared" si="1"/>
        <v>0</v>
      </c>
      <c r="L27" s="33"/>
    </row>
    <row r="28" spans="1:12" s="32" customFormat="1" ht="16.5" customHeight="1" x14ac:dyDescent="0.15">
      <c r="A28" s="93"/>
      <c r="B28" s="95"/>
      <c r="C28" s="176"/>
      <c r="D28" s="176"/>
      <c r="E28" s="176"/>
      <c r="F28" s="176"/>
      <c r="G28" s="176"/>
      <c r="H28" s="140"/>
      <c r="I28" s="211"/>
      <c r="J28" s="146">
        <f t="shared" si="0"/>
        <v>0</v>
      </c>
      <c r="K28" s="62" t="b">
        <f t="shared" si="1"/>
        <v>0</v>
      </c>
      <c r="L28" s="33"/>
    </row>
    <row r="29" spans="1:12" s="32" customFormat="1" ht="17.25" customHeight="1" x14ac:dyDescent="0.15">
      <c r="A29" s="114"/>
      <c r="B29" s="167"/>
      <c r="C29" s="177"/>
      <c r="D29" s="177"/>
      <c r="E29" s="177"/>
      <c r="F29" s="177"/>
      <c r="G29" s="177"/>
      <c r="H29" s="141"/>
      <c r="I29" s="211"/>
      <c r="J29" s="146">
        <f t="shared" si="0"/>
        <v>0</v>
      </c>
      <c r="K29" s="62" t="b">
        <f t="shared" si="1"/>
        <v>0</v>
      </c>
      <c r="L29" s="33"/>
    </row>
    <row r="30" spans="1:12" s="32" customFormat="1" ht="16.5" customHeight="1" x14ac:dyDescent="0.15">
      <c r="A30" s="114"/>
      <c r="B30" s="167"/>
      <c r="C30" s="177"/>
      <c r="D30" s="177"/>
      <c r="E30" s="177"/>
      <c r="F30" s="177"/>
      <c r="G30" s="177"/>
      <c r="H30" s="141"/>
      <c r="I30" s="211"/>
      <c r="J30" s="146">
        <f t="shared" si="0"/>
        <v>0</v>
      </c>
      <c r="K30" s="62" t="b">
        <f t="shared" si="1"/>
        <v>0</v>
      </c>
      <c r="L30" s="33"/>
    </row>
    <row r="31" spans="1:12" s="32" customFormat="1" ht="16.5" customHeight="1" x14ac:dyDescent="0.15">
      <c r="A31" s="114"/>
      <c r="B31" s="167"/>
      <c r="C31" s="177"/>
      <c r="D31" s="177"/>
      <c r="E31" s="177"/>
      <c r="F31" s="177"/>
      <c r="G31" s="177"/>
      <c r="H31" s="141"/>
      <c r="I31" s="211"/>
      <c r="J31" s="146">
        <f t="shared" si="0"/>
        <v>0</v>
      </c>
      <c r="K31" s="62" t="b">
        <f t="shared" si="1"/>
        <v>0</v>
      </c>
      <c r="L31" s="33"/>
    </row>
    <row r="32" spans="1:12" s="32" customFormat="1" ht="16.5" customHeight="1" x14ac:dyDescent="0.15">
      <c r="A32" s="114"/>
      <c r="B32" s="167"/>
      <c r="C32" s="177"/>
      <c r="D32" s="177"/>
      <c r="E32" s="177"/>
      <c r="F32" s="177"/>
      <c r="G32" s="177"/>
      <c r="H32" s="141"/>
      <c r="I32" s="211"/>
      <c r="J32" s="146">
        <f t="shared" si="0"/>
        <v>0</v>
      </c>
      <c r="K32" s="62" t="b">
        <f t="shared" si="1"/>
        <v>0</v>
      </c>
      <c r="L32" s="33"/>
    </row>
    <row r="33" spans="1:12" s="32" customFormat="1" ht="16.5" customHeight="1" x14ac:dyDescent="0.15">
      <c r="A33" s="114"/>
      <c r="B33" s="167"/>
      <c r="C33" s="177"/>
      <c r="D33" s="177"/>
      <c r="E33" s="177"/>
      <c r="F33" s="177"/>
      <c r="G33" s="177"/>
      <c r="H33" s="141"/>
      <c r="I33" s="211"/>
      <c r="J33" s="146">
        <f t="shared" si="0"/>
        <v>0</v>
      </c>
      <c r="K33" s="62" t="b">
        <f t="shared" si="1"/>
        <v>0</v>
      </c>
      <c r="L33" s="33"/>
    </row>
    <row r="34" spans="1:12" s="32" customFormat="1" ht="16.5" customHeight="1" x14ac:dyDescent="0.15">
      <c r="A34" s="114"/>
      <c r="B34" s="167"/>
      <c r="C34" s="177"/>
      <c r="D34" s="177"/>
      <c r="E34" s="177"/>
      <c r="F34" s="177"/>
      <c r="G34" s="177"/>
      <c r="H34" s="141"/>
      <c r="I34" s="212"/>
      <c r="J34" s="146">
        <f t="shared" si="0"/>
        <v>0</v>
      </c>
      <c r="K34" s="62" t="b">
        <f t="shared" si="1"/>
        <v>0</v>
      </c>
      <c r="L34" s="33"/>
    </row>
    <row r="35" spans="1:12" s="32" customFormat="1" ht="16.5" customHeight="1" thickBot="1" x14ac:dyDescent="0.2">
      <c r="A35" s="115"/>
      <c r="B35" s="192"/>
      <c r="C35" s="178"/>
      <c r="D35" s="178"/>
      <c r="E35" s="178"/>
      <c r="F35" s="178"/>
      <c r="G35" s="178"/>
      <c r="H35" s="142"/>
      <c r="I35" s="212"/>
      <c r="J35" s="146">
        <f t="shared" si="0"/>
        <v>0</v>
      </c>
      <c r="K35" s="62" t="b">
        <f t="shared" si="1"/>
        <v>0</v>
      </c>
      <c r="L35" s="33"/>
    </row>
    <row r="36" spans="1:12" ht="16.5" customHeight="1" thickBot="1" x14ac:dyDescent="0.2">
      <c r="A36" s="303" t="s">
        <v>1</v>
      </c>
      <c r="B36" s="304"/>
      <c r="C36" s="304"/>
      <c r="D36" s="304"/>
      <c r="E36" s="304"/>
      <c r="F36" s="304"/>
      <c r="G36" s="304"/>
      <c r="H36" s="304"/>
      <c r="I36" s="304"/>
      <c r="J36" s="151">
        <f>SUM(J5:J35)</f>
        <v>7853772</v>
      </c>
      <c r="K36" s="40">
        <f>SUM(K5:K35)</f>
        <v>86000</v>
      </c>
    </row>
    <row r="37" spans="1:12" ht="16.5" customHeight="1" x14ac:dyDescent="0.15">
      <c r="A37" s="65"/>
      <c r="B37" s="65"/>
      <c r="C37" s="65"/>
      <c r="D37" s="65"/>
      <c r="E37" s="65"/>
      <c r="F37" s="65"/>
      <c r="G37" s="66"/>
      <c r="H37" s="65"/>
      <c r="I37" s="116" t="s">
        <v>110</v>
      </c>
      <c r="J37" s="4">
        <f>SUMIF(I5:I35,"要",J5:J35)</f>
        <v>4853772</v>
      </c>
    </row>
    <row r="38" spans="1:12" s="28" customFormat="1" x14ac:dyDescent="0.15">
      <c r="H38" s="30"/>
      <c r="I38" s="116" t="s">
        <v>111</v>
      </c>
      <c r="J38" s="4">
        <f>K36</f>
        <v>86000</v>
      </c>
      <c r="K38" s="4"/>
    </row>
    <row r="39" spans="1:12" s="28" customFormat="1" x14ac:dyDescent="0.15">
      <c r="F39" s="65"/>
      <c r="G39" s="66"/>
      <c r="H39" s="65"/>
      <c r="I39" s="67" t="s">
        <v>112</v>
      </c>
      <c r="J39" s="117">
        <f>J37-J38</f>
        <v>4767772</v>
      </c>
      <c r="K39" s="117"/>
    </row>
    <row r="40" spans="1:12" s="28" customFormat="1" x14ac:dyDescent="0.15">
      <c r="A40" s="28" t="s">
        <v>39</v>
      </c>
      <c r="H40" s="30"/>
      <c r="I40" s="65"/>
      <c r="J40" s="29"/>
      <c r="K40" s="29"/>
    </row>
    <row r="41" spans="1:12" s="28" customFormat="1" x14ac:dyDescent="0.15">
      <c r="H41" s="30"/>
      <c r="J41" s="29"/>
      <c r="K41" s="29"/>
    </row>
    <row r="42" spans="1:12" s="28" customFormat="1" x14ac:dyDescent="0.15">
      <c r="H42" s="29"/>
      <c r="I42" s="84"/>
    </row>
    <row r="47" spans="1:12" x14ac:dyDescent="0.15">
      <c r="A47" s="19"/>
      <c r="I47" s="28"/>
    </row>
    <row r="48" spans="1:12" x14ac:dyDescent="0.15">
      <c r="A48" s="19"/>
      <c r="I48" s="28"/>
    </row>
    <row r="49" spans="1:9" x14ac:dyDescent="0.15">
      <c r="A49" s="19"/>
      <c r="I49" s="28"/>
    </row>
    <row r="50" spans="1:9" x14ac:dyDescent="0.15">
      <c r="A50" s="19"/>
      <c r="I50" s="28"/>
    </row>
    <row r="51" spans="1:9" x14ac:dyDescent="0.15">
      <c r="I51" s="28"/>
    </row>
    <row r="88" spans="1:7" x14ac:dyDescent="0.15">
      <c r="A88" s="225" t="s">
        <v>164</v>
      </c>
      <c r="B88" s="226"/>
      <c r="C88" s="226"/>
      <c r="D88" s="226"/>
      <c r="E88" s="226"/>
      <c r="F88" s="226"/>
      <c r="G88" s="226"/>
    </row>
  </sheetData>
  <mergeCells count="8">
    <mergeCell ref="K3:K4"/>
    <mergeCell ref="A36:I36"/>
    <mergeCell ref="A3:A4"/>
    <mergeCell ref="B3:B4"/>
    <mergeCell ref="C3:G3"/>
    <mergeCell ref="H3:H4"/>
    <mergeCell ref="I3:I4"/>
    <mergeCell ref="J3:J4"/>
  </mergeCells>
  <phoneticPr fontId="3"/>
  <dataValidations count="2">
    <dataValidation type="list" allowBlank="1" showInputMessage="1" showErrorMessage="1" sqref="I42 I5:I34" xr:uid="{BA1A17D5-AF2A-436A-84FE-CB38B6103959}">
      <formula1>"要,不要"</formula1>
    </dataValidation>
    <dataValidation type="list" allowBlank="1" showInputMessage="1" showErrorMessage="1" sqref="H5:H35" xr:uid="{E218CD9F-2BC7-4A6C-A5BE-144AA453604A}">
      <formula1>"直雇用,派遣"</formula1>
    </dataValidation>
  </dataValidations>
  <printOptions horizontalCentered="1"/>
  <pageMargins left="0.70866141732283472" right="0.70866141732283472" top="0.74803149606299213" bottom="0.74803149606299213" header="0.31496062992125984" footer="0.31496062992125984"/>
  <pageSetup paperSize="9" scale="80" fitToHeight="0" orientation="landscape"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6916B-C645-4CA2-8802-87A050B60293}">
  <sheetPr codeName="Sheet13">
    <tabColor rgb="FF92D050"/>
    <pageSetUpPr fitToPage="1"/>
  </sheetPr>
  <dimension ref="A1:K88"/>
  <sheetViews>
    <sheetView view="pageBreakPreview" zoomScaleNormal="100" workbookViewId="0">
      <selection activeCell="A7" sqref="A7"/>
    </sheetView>
  </sheetViews>
  <sheetFormatPr defaultColWidth="9" defaultRowHeight="14.25" x14ac:dyDescent="0.15"/>
  <cols>
    <col min="1" max="1" width="25.25" style="20" customWidth="1"/>
    <col min="2" max="2" width="48.5" style="20" customWidth="1"/>
    <col min="3" max="3" width="14.5" style="20" customWidth="1"/>
    <col min="4" max="4" width="8.875" style="20" customWidth="1"/>
    <col min="5" max="5" width="13.125" style="20" customWidth="1"/>
    <col min="6" max="6" width="6.25" style="20" hidden="1" customWidth="1"/>
    <col min="7" max="7" width="17" style="4" customWidth="1"/>
    <col min="8" max="16384" width="9" style="20"/>
  </cols>
  <sheetData>
    <row r="1" spans="1:11" ht="17.25" customHeight="1" x14ac:dyDescent="0.15">
      <c r="A1" s="20" t="s">
        <v>97</v>
      </c>
      <c r="G1" s="20"/>
      <c r="H1" s="6"/>
      <c r="J1" s="4"/>
      <c r="K1" s="28"/>
    </row>
    <row r="2" spans="1:11" ht="15" thickBot="1" x14ac:dyDescent="0.2">
      <c r="A2" s="20" t="s">
        <v>174</v>
      </c>
      <c r="G2" s="5" t="s">
        <v>36</v>
      </c>
    </row>
    <row r="3" spans="1:11" ht="17.25" customHeight="1" x14ac:dyDescent="0.15">
      <c r="A3" s="343" t="s">
        <v>3</v>
      </c>
      <c r="B3" s="330" t="s">
        <v>15</v>
      </c>
      <c r="C3" s="311" t="s">
        <v>113</v>
      </c>
      <c r="D3" s="311"/>
      <c r="E3" s="338" t="s">
        <v>114</v>
      </c>
      <c r="F3" s="324" t="s">
        <v>69</v>
      </c>
      <c r="G3" s="326" t="s">
        <v>0</v>
      </c>
    </row>
    <row r="4" spans="1:11" ht="17.25" customHeight="1" thickBot="1" x14ac:dyDescent="0.2">
      <c r="A4" s="342"/>
      <c r="B4" s="331"/>
      <c r="C4" s="70" t="s">
        <v>70</v>
      </c>
      <c r="D4" s="70" t="s">
        <v>85</v>
      </c>
      <c r="E4" s="344"/>
      <c r="F4" s="325"/>
      <c r="G4" s="327"/>
    </row>
    <row r="5" spans="1:11" s="28" customFormat="1" ht="17.25" customHeight="1" x14ac:dyDescent="0.15">
      <c r="A5" s="60" t="s">
        <v>115</v>
      </c>
      <c r="B5" s="137" t="s">
        <v>116</v>
      </c>
      <c r="C5" s="137">
        <v>2500</v>
      </c>
      <c r="D5" s="137">
        <v>2</v>
      </c>
      <c r="E5" s="179" t="s">
        <v>162</v>
      </c>
      <c r="F5" s="166" t="str">
        <f>IF(E5="課税対象外","要","不要")</f>
        <v>要</v>
      </c>
      <c r="G5" s="146">
        <f>ROUNDDOWN(C5*D5,0)</f>
        <v>5000</v>
      </c>
      <c r="H5" s="39"/>
    </row>
    <row r="6" spans="1:11" ht="17.25" customHeight="1" x14ac:dyDescent="0.15">
      <c r="A6" s="118" t="s">
        <v>115</v>
      </c>
      <c r="B6" s="138" t="s">
        <v>117</v>
      </c>
      <c r="C6" s="138">
        <v>12000</v>
      </c>
      <c r="D6" s="138">
        <v>1</v>
      </c>
      <c r="E6" s="134" t="s">
        <v>161</v>
      </c>
      <c r="F6" s="166" t="str">
        <f>IF(E6="課税対象外","要","不要")</f>
        <v>不要</v>
      </c>
      <c r="G6" s="146">
        <f t="shared" ref="G6:G28" si="0">ROUNDDOWN(C6*D6,0)</f>
        <v>12000</v>
      </c>
    </row>
    <row r="7" spans="1:11" ht="17.25" customHeight="1" x14ac:dyDescent="0.15">
      <c r="A7" s="63"/>
      <c r="B7" s="126"/>
      <c r="C7" s="126"/>
      <c r="D7" s="126"/>
      <c r="E7" s="134"/>
      <c r="F7" s="166" t="str">
        <f t="shared" ref="F7:F28" si="1">IF(E7="課税対象外","要","不要")</f>
        <v>不要</v>
      </c>
      <c r="G7" s="146">
        <f t="shared" si="0"/>
        <v>0</v>
      </c>
    </row>
    <row r="8" spans="1:11" ht="17.25" customHeight="1" x14ac:dyDescent="0.15">
      <c r="A8" s="63"/>
      <c r="B8" s="126"/>
      <c r="C8" s="126"/>
      <c r="D8" s="126"/>
      <c r="E8" s="134"/>
      <c r="F8" s="166" t="str">
        <f t="shared" si="1"/>
        <v>不要</v>
      </c>
      <c r="G8" s="146">
        <f t="shared" si="0"/>
        <v>0</v>
      </c>
    </row>
    <row r="9" spans="1:11" ht="17.25" customHeight="1" x14ac:dyDescent="0.15">
      <c r="A9" s="63"/>
      <c r="B9" s="126"/>
      <c r="C9" s="126"/>
      <c r="D9" s="126"/>
      <c r="E9" s="134"/>
      <c r="F9" s="166" t="str">
        <f t="shared" si="1"/>
        <v>不要</v>
      </c>
      <c r="G9" s="146">
        <f t="shared" si="0"/>
        <v>0</v>
      </c>
    </row>
    <row r="10" spans="1:11" ht="17.25" customHeight="1" x14ac:dyDescent="0.15">
      <c r="A10" s="63"/>
      <c r="B10" s="126"/>
      <c r="C10" s="126"/>
      <c r="D10" s="126"/>
      <c r="E10" s="134"/>
      <c r="F10" s="166" t="str">
        <f t="shared" si="1"/>
        <v>不要</v>
      </c>
      <c r="G10" s="146">
        <f t="shared" si="0"/>
        <v>0</v>
      </c>
    </row>
    <row r="11" spans="1:11" ht="17.25" customHeight="1" x14ac:dyDescent="0.15">
      <c r="A11" s="63"/>
      <c r="B11" s="126"/>
      <c r="C11" s="126"/>
      <c r="D11" s="126"/>
      <c r="E11" s="134"/>
      <c r="F11" s="166" t="str">
        <f t="shared" si="1"/>
        <v>不要</v>
      </c>
      <c r="G11" s="146">
        <f t="shared" si="0"/>
        <v>0</v>
      </c>
    </row>
    <row r="12" spans="1:11" ht="17.25" customHeight="1" x14ac:dyDescent="0.15">
      <c r="A12" s="63"/>
      <c r="B12" s="126"/>
      <c r="C12" s="126"/>
      <c r="D12" s="126"/>
      <c r="E12" s="134"/>
      <c r="F12" s="166" t="str">
        <f t="shared" si="1"/>
        <v>不要</v>
      </c>
      <c r="G12" s="146">
        <f t="shared" si="0"/>
        <v>0</v>
      </c>
    </row>
    <row r="13" spans="1:11" ht="17.25" customHeight="1" x14ac:dyDescent="0.15">
      <c r="A13" s="63"/>
      <c r="B13" s="126"/>
      <c r="C13" s="126"/>
      <c r="D13" s="126"/>
      <c r="E13" s="134"/>
      <c r="F13" s="166" t="str">
        <f t="shared" si="1"/>
        <v>不要</v>
      </c>
      <c r="G13" s="146">
        <f t="shared" si="0"/>
        <v>0</v>
      </c>
    </row>
    <row r="14" spans="1:11" ht="17.25" customHeight="1" x14ac:dyDescent="0.15">
      <c r="A14" s="63"/>
      <c r="B14" s="126"/>
      <c r="C14" s="126"/>
      <c r="D14" s="126"/>
      <c r="E14" s="134"/>
      <c r="F14" s="166" t="str">
        <f t="shared" si="1"/>
        <v>不要</v>
      </c>
      <c r="G14" s="146">
        <f t="shared" si="0"/>
        <v>0</v>
      </c>
    </row>
    <row r="15" spans="1:11" ht="17.25" customHeight="1" x14ac:dyDescent="0.15">
      <c r="A15" s="63"/>
      <c r="B15" s="126"/>
      <c r="C15" s="126"/>
      <c r="D15" s="126"/>
      <c r="E15" s="134"/>
      <c r="F15" s="166" t="str">
        <f t="shared" si="1"/>
        <v>不要</v>
      </c>
      <c r="G15" s="146">
        <f t="shared" si="0"/>
        <v>0</v>
      </c>
    </row>
    <row r="16" spans="1:11" ht="17.25" customHeight="1" x14ac:dyDescent="0.15">
      <c r="A16" s="63"/>
      <c r="B16" s="126"/>
      <c r="C16" s="126"/>
      <c r="D16" s="126"/>
      <c r="E16" s="134"/>
      <c r="F16" s="166" t="str">
        <f t="shared" si="1"/>
        <v>不要</v>
      </c>
      <c r="G16" s="146">
        <f t="shared" si="0"/>
        <v>0</v>
      </c>
    </row>
    <row r="17" spans="1:7" ht="17.25" customHeight="1" x14ac:dyDescent="0.15">
      <c r="A17" s="63"/>
      <c r="B17" s="126"/>
      <c r="C17" s="126"/>
      <c r="D17" s="126"/>
      <c r="E17" s="134"/>
      <c r="F17" s="166" t="str">
        <f t="shared" si="1"/>
        <v>不要</v>
      </c>
      <c r="G17" s="146">
        <f t="shared" si="0"/>
        <v>0</v>
      </c>
    </row>
    <row r="18" spans="1:7" ht="17.25" customHeight="1" x14ac:dyDescent="0.15">
      <c r="A18" s="63"/>
      <c r="B18" s="126"/>
      <c r="C18" s="126"/>
      <c r="D18" s="126"/>
      <c r="E18" s="134"/>
      <c r="F18" s="166" t="str">
        <f t="shared" si="1"/>
        <v>不要</v>
      </c>
      <c r="G18" s="146">
        <f t="shared" si="0"/>
        <v>0</v>
      </c>
    </row>
    <row r="19" spans="1:7" ht="17.25" customHeight="1" x14ac:dyDescent="0.15">
      <c r="A19" s="63"/>
      <c r="B19" s="126"/>
      <c r="C19" s="126"/>
      <c r="D19" s="126"/>
      <c r="E19" s="134"/>
      <c r="F19" s="166" t="str">
        <f t="shared" si="1"/>
        <v>不要</v>
      </c>
      <c r="G19" s="146">
        <f t="shared" si="0"/>
        <v>0</v>
      </c>
    </row>
    <row r="20" spans="1:7" ht="17.25" customHeight="1" x14ac:dyDescent="0.15">
      <c r="A20" s="63"/>
      <c r="B20" s="126"/>
      <c r="C20" s="126"/>
      <c r="D20" s="126"/>
      <c r="E20" s="134"/>
      <c r="F20" s="166" t="str">
        <f t="shared" si="1"/>
        <v>不要</v>
      </c>
      <c r="G20" s="146">
        <f t="shared" si="0"/>
        <v>0</v>
      </c>
    </row>
    <row r="21" spans="1:7" ht="17.25" customHeight="1" x14ac:dyDescent="0.15">
      <c r="A21" s="63"/>
      <c r="B21" s="126"/>
      <c r="C21" s="126"/>
      <c r="D21" s="126"/>
      <c r="E21" s="134"/>
      <c r="F21" s="166" t="str">
        <f t="shared" si="1"/>
        <v>不要</v>
      </c>
      <c r="G21" s="146">
        <f t="shared" si="0"/>
        <v>0</v>
      </c>
    </row>
    <row r="22" spans="1:7" ht="17.25" customHeight="1" x14ac:dyDescent="0.15">
      <c r="A22" s="63"/>
      <c r="B22" s="126"/>
      <c r="C22" s="126"/>
      <c r="D22" s="126"/>
      <c r="E22" s="134"/>
      <c r="F22" s="166" t="str">
        <f t="shared" si="1"/>
        <v>不要</v>
      </c>
      <c r="G22" s="146">
        <f t="shared" si="0"/>
        <v>0</v>
      </c>
    </row>
    <row r="23" spans="1:7" ht="17.25" customHeight="1" x14ac:dyDescent="0.15">
      <c r="A23" s="63"/>
      <c r="B23" s="126"/>
      <c r="C23" s="126"/>
      <c r="D23" s="126"/>
      <c r="E23" s="134"/>
      <c r="F23" s="166" t="str">
        <f t="shared" si="1"/>
        <v>不要</v>
      </c>
      <c r="G23" s="146">
        <f t="shared" si="0"/>
        <v>0</v>
      </c>
    </row>
    <row r="24" spans="1:7" ht="17.25" customHeight="1" x14ac:dyDescent="0.15">
      <c r="A24" s="63"/>
      <c r="B24" s="126"/>
      <c r="C24" s="126"/>
      <c r="D24" s="126"/>
      <c r="E24" s="134"/>
      <c r="F24" s="166" t="str">
        <f t="shared" si="1"/>
        <v>不要</v>
      </c>
      <c r="G24" s="146">
        <f t="shared" si="0"/>
        <v>0</v>
      </c>
    </row>
    <row r="25" spans="1:7" ht="17.25" customHeight="1" x14ac:dyDescent="0.15">
      <c r="A25" s="63"/>
      <c r="B25" s="126"/>
      <c r="C25" s="126"/>
      <c r="D25" s="126"/>
      <c r="E25" s="134"/>
      <c r="F25" s="166" t="str">
        <f t="shared" si="1"/>
        <v>不要</v>
      </c>
      <c r="G25" s="146">
        <f t="shared" si="0"/>
        <v>0</v>
      </c>
    </row>
    <row r="26" spans="1:7" ht="17.25" customHeight="1" x14ac:dyDescent="0.15">
      <c r="A26" s="63"/>
      <c r="B26" s="126"/>
      <c r="C26" s="126"/>
      <c r="D26" s="126"/>
      <c r="E26" s="134"/>
      <c r="F26" s="166" t="str">
        <f t="shared" si="1"/>
        <v>不要</v>
      </c>
      <c r="G26" s="146">
        <f t="shared" si="0"/>
        <v>0</v>
      </c>
    </row>
    <row r="27" spans="1:7" ht="17.25" customHeight="1" x14ac:dyDescent="0.15">
      <c r="A27" s="63"/>
      <c r="B27" s="126"/>
      <c r="C27" s="126"/>
      <c r="D27" s="126"/>
      <c r="E27" s="134"/>
      <c r="F27" s="166" t="str">
        <f t="shared" si="1"/>
        <v>不要</v>
      </c>
      <c r="G27" s="146">
        <f t="shared" si="0"/>
        <v>0</v>
      </c>
    </row>
    <row r="28" spans="1:7" ht="17.25" customHeight="1" thickBot="1" x14ac:dyDescent="0.2">
      <c r="A28" s="119"/>
      <c r="B28" s="127"/>
      <c r="C28" s="127"/>
      <c r="D28" s="127"/>
      <c r="E28" s="180"/>
      <c r="F28" s="166" t="str">
        <f t="shared" si="1"/>
        <v>不要</v>
      </c>
      <c r="G28" s="146">
        <f t="shared" si="0"/>
        <v>0</v>
      </c>
    </row>
    <row r="29" spans="1:7" ht="15" thickBot="1" x14ac:dyDescent="0.2">
      <c r="A29" s="303" t="s">
        <v>1</v>
      </c>
      <c r="B29" s="304"/>
      <c r="C29" s="44"/>
      <c r="D29" s="44"/>
      <c r="E29" s="44"/>
      <c r="F29" s="44"/>
      <c r="G29" s="151">
        <f>SUM(G5:G28)</f>
        <v>17000</v>
      </c>
    </row>
    <row r="30" spans="1:7" x14ac:dyDescent="0.15">
      <c r="A30" s="65"/>
      <c r="B30" s="65"/>
      <c r="C30" s="65"/>
      <c r="D30" s="65"/>
      <c r="E30" s="67" t="s">
        <v>78</v>
      </c>
      <c r="F30" s="67"/>
      <c r="G30" s="68">
        <f>SUMIF(F5:F28,"要",G5:G28)</f>
        <v>5000</v>
      </c>
    </row>
    <row r="31" spans="1:7" s="28" customFormat="1" x14ac:dyDescent="0.15">
      <c r="A31" s="28" t="s">
        <v>39</v>
      </c>
      <c r="G31" s="29"/>
    </row>
    <row r="88" spans="1:7" x14ac:dyDescent="0.15">
      <c r="A88" s="225" t="s">
        <v>164</v>
      </c>
      <c r="B88" s="226"/>
      <c r="C88" s="226"/>
      <c r="D88" s="226"/>
      <c r="E88" s="226"/>
      <c r="F88" s="226"/>
      <c r="G88" s="227"/>
    </row>
  </sheetData>
  <mergeCells count="7">
    <mergeCell ref="F3:F4"/>
    <mergeCell ref="G3:G4"/>
    <mergeCell ref="A29:B29"/>
    <mergeCell ref="A3:A4"/>
    <mergeCell ref="B3:B4"/>
    <mergeCell ref="C3:D3"/>
    <mergeCell ref="E3:E4"/>
  </mergeCells>
  <phoneticPr fontId="3"/>
  <dataValidations count="2">
    <dataValidation type="list" allowBlank="1" showInputMessage="1" showErrorMessage="1" sqref="E5:E28" xr:uid="{B1B41B71-6B39-4A15-B161-F0D688E88CA2}">
      <formula1>"税込（課税）,課税対象外"</formula1>
    </dataValidation>
    <dataValidation type="list" allowBlank="1" showInputMessage="1" showErrorMessage="1" sqref="F5:F28" xr:uid="{2F10136E-C805-431B-AF23-C6455403C9AC}">
      <formula1>"要,不要"</formula1>
    </dataValidation>
  </dataValidations>
  <printOptions horizontalCentered="1"/>
  <pageMargins left="0.70866141732283472" right="0.70866141732283472" top="0.74803149606299213" bottom="0.74803149606299213" header="0.31496062992125984" footer="0.31496062992125984"/>
  <pageSetup paperSize="9" fitToHeight="0" orientation="landscape" r:id="rId1"/>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9A8D2-2678-4B5C-AE9E-AD690854D130}">
  <sheetPr codeName="Sheet14">
    <tabColor rgb="FF92D050"/>
    <pageSetUpPr fitToPage="1"/>
  </sheetPr>
  <dimension ref="A1:I88"/>
  <sheetViews>
    <sheetView view="pageBreakPreview" zoomScaleNormal="100" workbookViewId="0">
      <selection activeCell="A7" sqref="A7"/>
    </sheetView>
  </sheetViews>
  <sheetFormatPr defaultColWidth="9" defaultRowHeight="14.25" x14ac:dyDescent="0.15"/>
  <cols>
    <col min="1" max="1" width="33" style="20" customWidth="1"/>
    <col min="2" max="2" width="43.375" style="20" customWidth="1"/>
    <col min="3" max="3" width="15.375" style="20" customWidth="1"/>
    <col min="4" max="4" width="6.875" style="20" customWidth="1"/>
    <col min="5" max="5" width="5.625" style="120" customWidth="1"/>
    <col min="6" max="6" width="13.875" style="20" bestFit="1" customWidth="1"/>
    <col min="7" max="7" width="7.75" style="20" hidden="1" customWidth="1"/>
    <col min="8" max="8" width="17.625" style="4" customWidth="1"/>
    <col min="9" max="9" width="8.125" style="20" bestFit="1" customWidth="1"/>
    <col min="10" max="16384" width="9" style="20"/>
  </cols>
  <sheetData>
    <row r="1" spans="1:9" ht="17.25" customHeight="1" x14ac:dyDescent="0.15">
      <c r="A1" s="20" t="s">
        <v>118</v>
      </c>
    </row>
    <row r="2" spans="1:9" ht="15" thickBot="1" x14ac:dyDescent="0.2">
      <c r="A2" s="20" t="s">
        <v>175</v>
      </c>
      <c r="H2" s="5" t="s">
        <v>36</v>
      </c>
    </row>
    <row r="3" spans="1:9" ht="17.25" customHeight="1" x14ac:dyDescent="0.15">
      <c r="A3" s="343" t="s">
        <v>2</v>
      </c>
      <c r="B3" s="330" t="s">
        <v>20</v>
      </c>
      <c r="C3" s="311" t="s">
        <v>67</v>
      </c>
      <c r="D3" s="311"/>
      <c r="E3" s="311"/>
      <c r="F3" s="311" t="s">
        <v>68</v>
      </c>
      <c r="G3" s="298" t="s">
        <v>69</v>
      </c>
      <c r="H3" s="326" t="s">
        <v>0</v>
      </c>
    </row>
    <row r="4" spans="1:9" s="28" customFormat="1" ht="17.25" customHeight="1" thickBot="1" x14ac:dyDescent="0.2">
      <c r="A4" s="342"/>
      <c r="B4" s="331"/>
      <c r="C4" s="70" t="s">
        <v>70</v>
      </c>
      <c r="D4" s="70" t="s">
        <v>71</v>
      </c>
      <c r="E4" s="71" t="s">
        <v>80</v>
      </c>
      <c r="F4" s="323"/>
      <c r="G4" s="312"/>
      <c r="H4" s="327"/>
      <c r="I4" s="39"/>
    </row>
    <row r="5" spans="1:9" ht="17.25" customHeight="1" x14ac:dyDescent="0.15">
      <c r="A5" s="129" t="s">
        <v>119</v>
      </c>
      <c r="B5" s="187" t="s">
        <v>120</v>
      </c>
      <c r="C5" s="152">
        <v>1500000</v>
      </c>
      <c r="D5" s="181">
        <v>1</v>
      </c>
      <c r="E5" s="182" t="s">
        <v>121</v>
      </c>
      <c r="F5" s="74" t="s">
        <v>73</v>
      </c>
      <c r="G5" s="170" t="str">
        <f>IF(F5="課税対象外","要","不要")</f>
        <v>不要</v>
      </c>
      <c r="H5" s="146">
        <f>ROUNDDOWN(C5*D5,0)</f>
        <v>1500000</v>
      </c>
    </row>
    <row r="6" spans="1:9" ht="17.25" customHeight="1" x14ac:dyDescent="0.15">
      <c r="A6" s="129" t="s">
        <v>139</v>
      </c>
      <c r="B6" s="185" t="s">
        <v>140</v>
      </c>
      <c r="C6" s="176">
        <v>500000</v>
      </c>
      <c r="D6" s="181">
        <v>2</v>
      </c>
      <c r="E6" s="182" t="s">
        <v>72</v>
      </c>
      <c r="F6" s="74" t="s">
        <v>77</v>
      </c>
      <c r="G6" s="170" t="str">
        <f t="shared" ref="G6:G28" si="0">IF(F6="課税対象外","要","不要")</f>
        <v>要</v>
      </c>
      <c r="H6" s="146">
        <f t="shared" ref="H6:H28" si="1">ROUNDDOWN(C6*D6,0)</f>
        <v>1000000</v>
      </c>
    </row>
    <row r="7" spans="1:9" ht="17.25" customHeight="1" x14ac:dyDescent="0.15">
      <c r="A7" s="129"/>
      <c r="B7" s="185"/>
      <c r="C7" s="176"/>
      <c r="D7" s="181"/>
      <c r="E7" s="183"/>
      <c r="F7" s="167"/>
      <c r="G7" s="170" t="str">
        <f t="shared" si="0"/>
        <v>不要</v>
      </c>
      <c r="H7" s="146">
        <f t="shared" si="1"/>
        <v>0</v>
      </c>
    </row>
    <row r="8" spans="1:9" ht="17.25" customHeight="1" x14ac:dyDescent="0.15">
      <c r="A8" s="129"/>
      <c r="B8" s="185"/>
      <c r="C8" s="176"/>
      <c r="D8" s="181"/>
      <c r="E8" s="183"/>
      <c r="F8" s="167"/>
      <c r="G8" s="170" t="str">
        <f t="shared" si="0"/>
        <v>不要</v>
      </c>
      <c r="H8" s="146">
        <f t="shared" si="1"/>
        <v>0</v>
      </c>
    </row>
    <row r="9" spans="1:9" ht="17.25" customHeight="1" x14ac:dyDescent="0.15">
      <c r="A9" s="129"/>
      <c r="B9" s="185"/>
      <c r="C9" s="176"/>
      <c r="D9" s="181"/>
      <c r="E9" s="183"/>
      <c r="F9" s="167"/>
      <c r="G9" s="170" t="str">
        <f t="shared" si="0"/>
        <v>不要</v>
      </c>
      <c r="H9" s="146">
        <f t="shared" si="1"/>
        <v>0</v>
      </c>
    </row>
    <row r="10" spans="1:9" ht="17.25" customHeight="1" x14ac:dyDescent="0.15">
      <c r="A10" s="129"/>
      <c r="B10" s="185"/>
      <c r="C10" s="176"/>
      <c r="D10" s="181"/>
      <c r="E10" s="183"/>
      <c r="F10" s="167"/>
      <c r="G10" s="170" t="str">
        <f t="shared" si="0"/>
        <v>不要</v>
      </c>
      <c r="H10" s="146">
        <f t="shared" si="1"/>
        <v>0</v>
      </c>
    </row>
    <row r="11" spans="1:9" ht="17.25" customHeight="1" x14ac:dyDescent="0.15">
      <c r="A11" s="130"/>
      <c r="B11" s="188"/>
      <c r="C11" s="176"/>
      <c r="D11" s="181"/>
      <c r="E11" s="183"/>
      <c r="F11" s="167"/>
      <c r="G11" s="170" t="str">
        <f t="shared" si="0"/>
        <v>不要</v>
      </c>
      <c r="H11" s="146">
        <f t="shared" si="1"/>
        <v>0</v>
      </c>
    </row>
    <row r="12" spans="1:9" ht="17.25" customHeight="1" x14ac:dyDescent="0.15">
      <c r="A12" s="130"/>
      <c r="B12" s="188"/>
      <c r="C12" s="176"/>
      <c r="D12" s="181"/>
      <c r="E12" s="183"/>
      <c r="F12" s="167"/>
      <c r="G12" s="170" t="str">
        <f t="shared" si="0"/>
        <v>不要</v>
      </c>
      <c r="H12" s="146">
        <f t="shared" si="1"/>
        <v>0</v>
      </c>
    </row>
    <row r="13" spans="1:9" ht="17.25" customHeight="1" x14ac:dyDescent="0.15">
      <c r="A13" s="130"/>
      <c r="B13" s="188"/>
      <c r="C13" s="176"/>
      <c r="D13" s="181"/>
      <c r="E13" s="183"/>
      <c r="F13" s="167"/>
      <c r="G13" s="170" t="str">
        <f t="shared" si="0"/>
        <v>不要</v>
      </c>
      <c r="H13" s="146">
        <f t="shared" si="1"/>
        <v>0</v>
      </c>
    </row>
    <row r="14" spans="1:9" ht="17.25" customHeight="1" x14ac:dyDescent="0.15">
      <c r="A14" s="130"/>
      <c r="B14" s="188"/>
      <c r="C14" s="176"/>
      <c r="D14" s="181"/>
      <c r="E14" s="183"/>
      <c r="F14" s="167"/>
      <c r="G14" s="170" t="str">
        <f t="shared" si="0"/>
        <v>不要</v>
      </c>
      <c r="H14" s="146">
        <f t="shared" si="1"/>
        <v>0</v>
      </c>
    </row>
    <row r="15" spans="1:9" ht="17.25" customHeight="1" x14ac:dyDescent="0.15">
      <c r="A15" s="129"/>
      <c r="B15" s="185"/>
      <c r="C15" s="176"/>
      <c r="D15" s="181"/>
      <c r="E15" s="183"/>
      <c r="F15" s="167"/>
      <c r="G15" s="170" t="str">
        <f t="shared" si="0"/>
        <v>不要</v>
      </c>
      <c r="H15" s="146">
        <f t="shared" si="1"/>
        <v>0</v>
      </c>
    </row>
    <row r="16" spans="1:9" ht="17.25" customHeight="1" x14ac:dyDescent="0.15">
      <c r="A16" s="129"/>
      <c r="B16" s="185"/>
      <c r="C16" s="176"/>
      <c r="D16" s="181"/>
      <c r="E16" s="183"/>
      <c r="F16" s="167"/>
      <c r="G16" s="170" t="str">
        <f t="shared" si="0"/>
        <v>不要</v>
      </c>
      <c r="H16" s="146">
        <f t="shared" si="1"/>
        <v>0</v>
      </c>
    </row>
    <row r="17" spans="1:8" ht="17.25" customHeight="1" x14ac:dyDescent="0.15">
      <c r="A17" s="130"/>
      <c r="B17" s="188"/>
      <c r="C17" s="176"/>
      <c r="D17" s="181"/>
      <c r="E17" s="183"/>
      <c r="F17" s="167"/>
      <c r="G17" s="170" t="str">
        <f t="shared" si="0"/>
        <v>不要</v>
      </c>
      <c r="H17" s="146">
        <f t="shared" si="1"/>
        <v>0</v>
      </c>
    </row>
    <row r="18" spans="1:8" ht="17.25" customHeight="1" x14ac:dyDescent="0.15">
      <c r="A18" s="130"/>
      <c r="B18" s="188"/>
      <c r="C18" s="176"/>
      <c r="D18" s="181"/>
      <c r="E18" s="183"/>
      <c r="F18" s="167"/>
      <c r="G18" s="170" t="str">
        <f t="shared" si="0"/>
        <v>不要</v>
      </c>
      <c r="H18" s="146">
        <f t="shared" si="1"/>
        <v>0</v>
      </c>
    </row>
    <row r="19" spans="1:8" ht="17.25" customHeight="1" x14ac:dyDescent="0.15">
      <c r="A19" s="129"/>
      <c r="B19" s="185"/>
      <c r="C19" s="176"/>
      <c r="D19" s="181"/>
      <c r="E19" s="183"/>
      <c r="F19" s="167"/>
      <c r="G19" s="170" t="str">
        <f t="shared" si="0"/>
        <v>不要</v>
      </c>
      <c r="H19" s="146">
        <f t="shared" si="1"/>
        <v>0</v>
      </c>
    </row>
    <row r="20" spans="1:8" ht="17.25" customHeight="1" x14ac:dyDescent="0.15">
      <c r="A20" s="129"/>
      <c r="B20" s="185"/>
      <c r="C20" s="176"/>
      <c r="D20" s="181"/>
      <c r="E20" s="183"/>
      <c r="F20" s="167"/>
      <c r="G20" s="170" t="str">
        <f t="shared" si="0"/>
        <v>不要</v>
      </c>
      <c r="H20" s="146">
        <f t="shared" si="1"/>
        <v>0</v>
      </c>
    </row>
    <row r="21" spans="1:8" ht="17.25" customHeight="1" x14ac:dyDescent="0.15">
      <c r="A21" s="129"/>
      <c r="B21" s="185"/>
      <c r="C21" s="176"/>
      <c r="D21" s="181"/>
      <c r="E21" s="183"/>
      <c r="F21" s="167"/>
      <c r="G21" s="170" t="str">
        <f t="shared" si="0"/>
        <v>不要</v>
      </c>
      <c r="H21" s="146">
        <f t="shared" si="1"/>
        <v>0</v>
      </c>
    </row>
    <row r="22" spans="1:8" ht="17.25" customHeight="1" x14ac:dyDescent="0.15">
      <c r="A22" s="129"/>
      <c r="B22" s="185"/>
      <c r="C22" s="176"/>
      <c r="D22" s="181"/>
      <c r="E22" s="183"/>
      <c r="F22" s="167"/>
      <c r="G22" s="170" t="str">
        <f t="shared" si="0"/>
        <v>不要</v>
      </c>
      <c r="H22" s="146">
        <f t="shared" si="1"/>
        <v>0</v>
      </c>
    </row>
    <row r="23" spans="1:8" ht="17.25" customHeight="1" x14ac:dyDescent="0.15">
      <c r="A23" s="129"/>
      <c r="B23" s="185"/>
      <c r="C23" s="176"/>
      <c r="D23" s="181"/>
      <c r="E23" s="183"/>
      <c r="F23" s="167"/>
      <c r="G23" s="170" t="str">
        <f t="shared" si="0"/>
        <v>不要</v>
      </c>
      <c r="H23" s="146">
        <f t="shared" si="1"/>
        <v>0</v>
      </c>
    </row>
    <row r="24" spans="1:8" ht="17.25" customHeight="1" x14ac:dyDescent="0.15">
      <c r="A24" s="130"/>
      <c r="B24" s="188"/>
      <c r="C24" s="176"/>
      <c r="D24" s="181"/>
      <c r="E24" s="183"/>
      <c r="F24" s="167"/>
      <c r="G24" s="170" t="str">
        <f t="shared" si="0"/>
        <v>不要</v>
      </c>
      <c r="H24" s="146">
        <f t="shared" si="1"/>
        <v>0</v>
      </c>
    </row>
    <row r="25" spans="1:8" ht="17.25" customHeight="1" x14ac:dyDescent="0.15">
      <c r="A25" s="130"/>
      <c r="B25" s="188"/>
      <c r="C25" s="176"/>
      <c r="D25" s="181"/>
      <c r="E25" s="183"/>
      <c r="F25" s="167"/>
      <c r="G25" s="170" t="str">
        <f t="shared" si="0"/>
        <v>不要</v>
      </c>
      <c r="H25" s="146">
        <f t="shared" si="1"/>
        <v>0</v>
      </c>
    </row>
    <row r="26" spans="1:8" ht="17.25" customHeight="1" x14ac:dyDescent="0.15">
      <c r="A26" s="130"/>
      <c r="B26" s="188"/>
      <c r="C26" s="176"/>
      <c r="D26" s="181"/>
      <c r="E26" s="183"/>
      <c r="F26" s="167"/>
      <c r="G26" s="170" t="str">
        <f t="shared" si="0"/>
        <v>不要</v>
      </c>
      <c r="H26" s="146">
        <f t="shared" si="1"/>
        <v>0</v>
      </c>
    </row>
    <row r="27" spans="1:8" ht="17.25" customHeight="1" x14ac:dyDescent="0.15">
      <c r="A27" s="130"/>
      <c r="B27" s="188"/>
      <c r="C27" s="176"/>
      <c r="D27" s="181"/>
      <c r="E27" s="183"/>
      <c r="F27" s="167"/>
      <c r="G27" s="170" t="str">
        <f t="shared" si="0"/>
        <v>不要</v>
      </c>
      <c r="H27" s="146">
        <f t="shared" si="1"/>
        <v>0</v>
      </c>
    </row>
    <row r="28" spans="1:8" ht="17.25" customHeight="1" thickBot="1" x14ac:dyDescent="0.2">
      <c r="A28" s="131"/>
      <c r="B28" s="190"/>
      <c r="C28" s="176"/>
      <c r="D28" s="181"/>
      <c r="E28" s="183"/>
      <c r="F28" s="167"/>
      <c r="G28" s="213" t="str">
        <f t="shared" si="0"/>
        <v>不要</v>
      </c>
      <c r="H28" s="146">
        <f t="shared" si="1"/>
        <v>0</v>
      </c>
    </row>
    <row r="29" spans="1:8" ht="17.25" customHeight="1" thickBot="1" x14ac:dyDescent="0.2">
      <c r="A29" s="345" t="s">
        <v>1</v>
      </c>
      <c r="B29" s="346"/>
      <c r="C29" s="346"/>
      <c r="D29" s="346"/>
      <c r="E29" s="347"/>
      <c r="F29" s="44"/>
      <c r="G29" s="216"/>
      <c r="H29" s="215">
        <f>SUM(H4:H28)</f>
        <v>2500000</v>
      </c>
    </row>
    <row r="30" spans="1:8" ht="17.25" hidden="1" customHeight="1" x14ac:dyDescent="0.15">
      <c r="A30" s="65"/>
      <c r="B30" s="65"/>
      <c r="C30" s="65"/>
      <c r="D30" s="65"/>
      <c r="E30" s="65"/>
      <c r="F30" s="67" t="s">
        <v>78</v>
      </c>
      <c r="G30" s="214"/>
      <c r="H30" s="68">
        <f>SUMIF(G3:G28,"要",H3:H28)</f>
        <v>1000000</v>
      </c>
    </row>
    <row r="31" spans="1:8" ht="17.25" hidden="1" customHeight="1" x14ac:dyDescent="0.15">
      <c r="A31" s="28" t="s">
        <v>39</v>
      </c>
      <c r="C31" s="28"/>
      <c r="D31" s="28"/>
      <c r="E31" s="30"/>
      <c r="F31" s="28"/>
      <c r="G31" s="28"/>
      <c r="H31" s="20"/>
    </row>
    <row r="32" spans="1:8" ht="17.25" hidden="1" customHeight="1" x14ac:dyDescent="0.15">
      <c r="F32" s="84"/>
      <c r="G32" s="84"/>
    </row>
    <row r="33" spans="1:8" ht="17.25" customHeight="1" x14ac:dyDescent="0.15">
      <c r="F33" s="67" t="s">
        <v>78</v>
      </c>
      <c r="G33" s="67"/>
      <c r="H33" s="68">
        <f>SUMIF(G6:G31,"要",H6:H31)</f>
        <v>1000000</v>
      </c>
    </row>
    <row r="34" spans="1:8" x14ac:dyDescent="0.15">
      <c r="A34" s="28" t="s">
        <v>39</v>
      </c>
    </row>
    <row r="37" spans="1:8" x14ac:dyDescent="0.15">
      <c r="F37" s="28"/>
      <c r="G37" s="28"/>
    </row>
    <row r="38" spans="1:8" x14ac:dyDescent="0.15">
      <c r="F38" s="28"/>
      <c r="G38" s="28"/>
    </row>
    <row r="39" spans="1:8" x14ac:dyDescent="0.15">
      <c r="F39" s="28"/>
      <c r="G39" s="28"/>
    </row>
    <row r="40" spans="1:8" x14ac:dyDescent="0.15">
      <c r="F40" s="28"/>
      <c r="G40" s="28"/>
    </row>
    <row r="41" spans="1:8" x14ac:dyDescent="0.15">
      <c r="F41" s="28"/>
      <c r="G41" s="28"/>
    </row>
    <row r="88" spans="1:7" x14ac:dyDescent="0.15">
      <c r="A88" s="225" t="s">
        <v>164</v>
      </c>
      <c r="B88" s="226"/>
      <c r="C88" s="226"/>
      <c r="D88" s="226"/>
      <c r="E88" s="228"/>
      <c r="F88" s="226"/>
      <c r="G88" s="226"/>
    </row>
  </sheetData>
  <mergeCells count="7">
    <mergeCell ref="G3:G4"/>
    <mergeCell ref="H3:H4"/>
    <mergeCell ref="A29:E29"/>
    <mergeCell ref="A3:A4"/>
    <mergeCell ref="B3:B4"/>
    <mergeCell ref="C3:E3"/>
    <mergeCell ref="F3:F4"/>
  </mergeCells>
  <phoneticPr fontId="3"/>
  <dataValidations count="4">
    <dataValidation type="list" allowBlank="1" showInputMessage="1" showErrorMessage="1" sqref="G5:G30" xr:uid="{8F620DA5-E017-416B-9108-5A6B39D845A0}">
      <formula1>"要,不要"</formula1>
    </dataValidation>
    <dataValidation type="list" allowBlank="1" showInputMessage="1" showErrorMessage="1" sqref="F32:G32" xr:uid="{716C15F8-5F7D-473B-8033-F30DE9D09F37}">
      <formula1>"課税,不課税"</formula1>
    </dataValidation>
    <dataValidation type="list" allowBlank="1" showInputMessage="1" showErrorMessage="1" sqref="F5:F28" xr:uid="{CE0CE8D4-F3F1-4FE4-BBD1-03D6A757BE4F}">
      <formula1>"税込（課税）,課税対象外"</formula1>
    </dataValidation>
    <dataValidation type="list" allowBlank="1" showInputMessage="1" showErrorMessage="1" sqref="E5:E28" xr:uid="{EDB84D02-EF42-499A-96CF-C9E095EFB1E5}">
      <formula1>"選択してください,個,点,式,件,回,ヶ月"</formula1>
    </dataValidation>
  </dataValidations>
  <printOptions horizontalCentered="1"/>
  <pageMargins left="0.70866141732283472" right="0.70866141732283472" top="0.74803149606299213" bottom="0.74803149606299213" header="0.31496062992125984" footer="0.31496062992125984"/>
  <pageSetup paperSize="9" scale="98" fitToHeight="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223BA-A232-4241-A344-559677370CE6}">
  <sheetPr codeName="Sheet15">
    <tabColor rgb="FF92D050"/>
    <pageSetUpPr fitToPage="1"/>
  </sheetPr>
  <dimension ref="A1:I88"/>
  <sheetViews>
    <sheetView view="pageBreakPreview" zoomScaleNormal="100" workbookViewId="0">
      <selection activeCell="A7" sqref="A7"/>
    </sheetView>
  </sheetViews>
  <sheetFormatPr defaultColWidth="9" defaultRowHeight="14.25" x14ac:dyDescent="0.15"/>
  <cols>
    <col min="1" max="1" width="35.125" style="20" customWidth="1"/>
    <col min="2" max="2" width="39.5" style="20" customWidth="1"/>
    <col min="3" max="3" width="12.75" style="20" customWidth="1"/>
    <col min="4" max="4" width="9.25" style="20" customWidth="1"/>
    <col min="5" max="5" width="6.375" style="4" customWidth="1"/>
    <col min="6" max="6" width="14.625" style="20" customWidth="1"/>
    <col min="7" max="7" width="6.25" style="20" hidden="1" customWidth="1"/>
    <col min="8" max="8" width="17.625" style="4" customWidth="1"/>
    <col min="9" max="9" width="8.125" style="20" bestFit="1" customWidth="1"/>
    <col min="10" max="16384" width="9" style="20"/>
  </cols>
  <sheetData>
    <row r="1" spans="1:9" ht="17.25" customHeight="1" x14ac:dyDescent="0.15">
      <c r="A1" s="20" t="s">
        <v>118</v>
      </c>
      <c r="E1" s="120"/>
    </row>
    <row r="2" spans="1:9" ht="15" thickBot="1" x14ac:dyDescent="0.2">
      <c r="A2" s="20" t="s">
        <v>176</v>
      </c>
      <c r="H2" s="5" t="s">
        <v>36</v>
      </c>
    </row>
    <row r="3" spans="1:9" ht="17.25" customHeight="1" x14ac:dyDescent="0.15">
      <c r="A3" s="305" t="s">
        <v>2</v>
      </c>
      <c r="B3" s="307" t="s">
        <v>20</v>
      </c>
      <c r="C3" s="319" t="s">
        <v>67</v>
      </c>
      <c r="D3" s="320"/>
      <c r="E3" s="321"/>
      <c r="F3" s="296" t="s">
        <v>114</v>
      </c>
      <c r="G3" s="298" t="s">
        <v>69</v>
      </c>
      <c r="H3" s="300" t="s">
        <v>0</v>
      </c>
    </row>
    <row r="4" spans="1:9" ht="17.25" customHeight="1" thickBot="1" x14ac:dyDescent="0.2">
      <c r="A4" s="350"/>
      <c r="B4" s="351"/>
      <c r="C4" s="70" t="s">
        <v>70</v>
      </c>
      <c r="D4" s="70" t="s">
        <v>71</v>
      </c>
      <c r="E4" s="71" t="s">
        <v>80</v>
      </c>
      <c r="F4" s="322"/>
      <c r="G4" s="312"/>
      <c r="H4" s="348"/>
    </row>
    <row r="5" spans="1:9" s="33" customFormat="1" ht="17.25" customHeight="1" x14ac:dyDescent="0.15">
      <c r="A5" s="128" t="s">
        <v>138</v>
      </c>
      <c r="B5" s="89" t="s">
        <v>44</v>
      </c>
      <c r="C5" s="137">
        <v>7000</v>
      </c>
      <c r="D5" s="185">
        <v>10</v>
      </c>
      <c r="E5" s="186" t="s">
        <v>122</v>
      </c>
      <c r="F5" s="73" t="s">
        <v>73</v>
      </c>
      <c r="G5" s="170" t="str">
        <f>IF(F5="課税対象外","要","不要")</f>
        <v>不要</v>
      </c>
      <c r="H5" s="146">
        <f>ROUNDDOWN(C5*D5,0)</f>
        <v>70000</v>
      </c>
      <c r="I5" s="39"/>
    </row>
    <row r="6" spans="1:9" s="32" customFormat="1" ht="17.25" customHeight="1" x14ac:dyDescent="0.15">
      <c r="A6" s="113" t="s">
        <v>123</v>
      </c>
      <c r="B6" s="134" t="s">
        <v>124</v>
      </c>
      <c r="C6" s="187">
        <v>50000</v>
      </c>
      <c r="D6" s="187">
        <v>1</v>
      </c>
      <c r="E6" s="182" t="s">
        <v>72</v>
      </c>
      <c r="F6" s="74" t="s">
        <v>77</v>
      </c>
      <c r="G6" s="170" t="str">
        <f t="shared" ref="G6:G26" si="0">IF(F6="課税対象外","要","不要")</f>
        <v>要</v>
      </c>
      <c r="H6" s="146">
        <f t="shared" ref="H6:H26" si="1">ROUNDDOWN(C6*D6,0)</f>
        <v>50000</v>
      </c>
    </row>
    <row r="7" spans="1:9" s="32" customFormat="1" ht="17.25" customHeight="1" x14ac:dyDescent="0.15">
      <c r="A7" s="113" t="s">
        <v>125</v>
      </c>
      <c r="B7" s="134" t="s">
        <v>126</v>
      </c>
      <c r="C7" s="187">
        <v>250000</v>
      </c>
      <c r="D7" s="187">
        <v>1</v>
      </c>
      <c r="E7" s="182" t="s">
        <v>72</v>
      </c>
      <c r="F7" s="74" t="s">
        <v>77</v>
      </c>
      <c r="G7" s="170" t="str">
        <f t="shared" si="0"/>
        <v>要</v>
      </c>
      <c r="H7" s="146">
        <f t="shared" si="1"/>
        <v>250000</v>
      </c>
    </row>
    <row r="8" spans="1:9" s="32" customFormat="1" ht="17.25" customHeight="1" x14ac:dyDescent="0.15">
      <c r="A8" s="113" t="s">
        <v>127</v>
      </c>
      <c r="B8" s="134" t="s">
        <v>124</v>
      </c>
      <c r="C8" s="187">
        <v>10000</v>
      </c>
      <c r="D8" s="187">
        <v>1</v>
      </c>
      <c r="E8" s="182" t="s">
        <v>72</v>
      </c>
      <c r="F8" s="74" t="s">
        <v>77</v>
      </c>
      <c r="G8" s="170" t="str">
        <f t="shared" si="0"/>
        <v>要</v>
      </c>
      <c r="H8" s="146">
        <f t="shared" si="1"/>
        <v>10000</v>
      </c>
    </row>
    <row r="9" spans="1:9" s="32" customFormat="1" ht="17.25" customHeight="1" x14ac:dyDescent="0.15">
      <c r="A9" s="113" t="s">
        <v>128</v>
      </c>
      <c r="B9" s="134" t="s">
        <v>124</v>
      </c>
      <c r="C9" s="187">
        <v>10800</v>
      </c>
      <c r="D9" s="187">
        <v>2</v>
      </c>
      <c r="E9" s="182" t="s">
        <v>72</v>
      </c>
      <c r="F9" s="74" t="s">
        <v>73</v>
      </c>
      <c r="G9" s="170" t="str">
        <f t="shared" si="0"/>
        <v>不要</v>
      </c>
      <c r="H9" s="146">
        <f t="shared" si="1"/>
        <v>21600</v>
      </c>
    </row>
    <row r="10" spans="1:9" s="32" customFormat="1" ht="17.25" customHeight="1" x14ac:dyDescent="0.15">
      <c r="A10" s="113"/>
      <c r="B10" s="134"/>
      <c r="C10" s="187"/>
      <c r="D10" s="187"/>
      <c r="E10" s="182"/>
      <c r="F10" s="74"/>
      <c r="G10" s="170" t="str">
        <f t="shared" si="0"/>
        <v>不要</v>
      </c>
      <c r="H10" s="146">
        <f t="shared" si="1"/>
        <v>0</v>
      </c>
    </row>
    <row r="11" spans="1:9" s="32" customFormat="1" ht="17.25" customHeight="1" x14ac:dyDescent="0.15">
      <c r="A11" s="132"/>
      <c r="B11" s="135"/>
      <c r="C11" s="188"/>
      <c r="D11" s="188"/>
      <c r="E11" s="189"/>
      <c r="F11" s="167"/>
      <c r="G11" s="170" t="str">
        <f t="shared" si="0"/>
        <v>不要</v>
      </c>
      <c r="H11" s="146">
        <f t="shared" si="1"/>
        <v>0</v>
      </c>
    </row>
    <row r="12" spans="1:9" s="32" customFormat="1" ht="17.25" customHeight="1" x14ac:dyDescent="0.15">
      <c r="A12" s="132"/>
      <c r="B12" s="135"/>
      <c r="C12" s="188"/>
      <c r="D12" s="188"/>
      <c r="E12" s="189"/>
      <c r="F12" s="167"/>
      <c r="G12" s="170" t="str">
        <f t="shared" si="0"/>
        <v>不要</v>
      </c>
      <c r="H12" s="146">
        <f t="shared" si="1"/>
        <v>0</v>
      </c>
    </row>
    <row r="13" spans="1:9" s="32" customFormat="1" ht="17.25" customHeight="1" x14ac:dyDescent="0.15">
      <c r="A13" s="132"/>
      <c r="B13" s="135"/>
      <c r="C13" s="188"/>
      <c r="D13" s="188"/>
      <c r="E13" s="189"/>
      <c r="F13" s="167"/>
      <c r="G13" s="170" t="str">
        <f t="shared" si="0"/>
        <v>不要</v>
      </c>
      <c r="H13" s="146">
        <f t="shared" si="1"/>
        <v>0</v>
      </c>
    </row>
    <row r="14" spans="1:9" s="32" customFormat="1" ht="17.25" customHeight="1" x14ac:dyDescent="0.15">
      <c r="A14" s="132"/>
      <c r="B14" s="135"/>
      <c r="C14" s="188"/>
      <c r="D14" s="188"/>
      <c r="E14" s="189"/>
      <c r="F14" s="167"/>
      <c r="G14" s="170" t="str">
        <f t="shared" si="0"/>
        <v>不要</v>
      </c>
      <c r="H14" s="146">
        <f t="shared" si="1"/>
        <v>0</v>
      </c>
    </row>
    <row r="15" spans="1:9" s="32" customFormat="1" ht="17.25" customHeight="1" x14ac:dyDescent="0.15">
      <c r="A15" s="132"/>
      <c r="B15" s="135"/>
      <c r="C15" s="188"/>
      <c r="D15" s="188"/>
      <c r="E15" s="189"/>
      <c r="F15" s="167"/>
      <c r="G15" s="170" t="str">
        <f t="shared" si="0"/>
        <v>不要</v>
      </c>
      <c r="H15" s="146">
        <f t="shared" si="1"/>
        <v>0</v>
      </c>
    </row>
    <row r="16" spans="1:9" s="32" customFormat="1" ht="17.25" customHeight="1" x14ac:dyDescent="0.15">
      <c r="A16" s="132"/>
      <c r="B16" s="135"/>
      <c r="C16" s="188"/>
      <c r="D16" s="188"/>
      <c r="E16" s="189"/>
      <c r="F16" s="167"/>
      <c r="G16" s="170" t="str">
        <f t="shared" si="0"/>
        <v>不要</v>
      </c>
      <c r="H16" s="146">
        <f t="shared" si="1"/>
        <v>0</v>
      </c>
    </row>
    <row r="17" spans="1:8" s="32" customFormat="1" ht="17.25" customHeight="1" x14ac:dyDescent="0.15">
      <c r="A17" s="132"/>
      <c r="B17" s="135"/>
      <c r="C17" s="188"/>
      <c r="D17" s="188"/>
      <c r="E17" s="189"/>
      <c r="F17" s="167"/>
      <c r="G17" s="170" t="str">
        <f t="shared" si="0"/>
        <v>不要</v>
      </c>
      <c r="H17" s="146">
        <f t="shared" si="1"/>
        <v>0</v>
      </c>
    </row>
    <row r="18" spans="1:8" s="32" customFormat="1" ht="17.25" customHeight="1" x14ac:dyDescent="0.15">
      <c r="A18" s="132"/>
      <c r="B18" s="135"/>
      <c r="C18" s="188"/>
      <c r="D18" s="188"/>
      <c r="E18" s="189"/>
      <c r="F18" s="167"/>
      <c r="G18" s="170" t="str">
        <f t="shared" si="0"/>
        <v>不要</v>
      </c>
      <c r="H18" s="146">
        <f t="shared" si="1"/>
        <v>0</v>
      </c>
    </row>
    <row r="19" spans="1:8" s="32" customFormat="1" ht="17.25" customHeight="1" x14ac:dyDescent="0.15">
      <c r="A19" s="132"/>
      <c r="B19" s="135"/>
      <c r="C19" s="188"/>
      <c r="D19" s="188"/>
      <c r="E19" s="189"/>
      <c r="F19" s="167"/>
      <c r="G19" s="170" t="str">
        <f t="shared" si="0"/>
        <v>不要</v>
      </c>
      <c r="H19" s="146">
        <f t="shared" si="1"/>
        <v>0</v>
      </c>
    </row>
    <row r="20" spans="1:8" s="32" customFormat="1" ht="17.25" customHeight="1" x14ac:dyDescent="0.15">
      <c r="A20" s="132"/>
      <c r="B20" s="135"/>
      <c r="C20" s="188"/>
      <c r="D20" s="188"/>
      <c r="E20" s="189"/>
      <c r="F20" s="167"/>
      <c r="G20" s="170" t="str">
        <f t="shared" si="0"/>
        <v>不要</v>
      </c>
      <c r="H20" s="146">
        <f t="shared" si="1"/>
        <v>0</v>
      </c>
    </row>
    <row r="21" spans="1:8" s="32" customFormat="1" ht="17.25" customHeight="1" x14ac:dyDescent="0.15">
      <c r="A21" s="132"/>
      <c r="B21" s="135"/>
      <c r="C21" s="188"/>
      <c r="D21" s="188"/>
      <c r="E21" s="189"/>
      <c r="F21" s="167"/>
      <c r="G21" s="170" t="str">
        <f t="shared" si="0"/>
        <v>不要</v>
      </c>
      <c r="H21" s="146">
        <f t="shared" si="1"/>
        <v>0</v>
      </c>
    </row>
    <row r="22" spans="1:8" s="32" customFormat="1" ht="17.25" customHeight="1" x14ac:dyDescent="0.15">
      <c r="A22" s="132"/>
      <c r="B22" s="135"/>
      <c r="C22" s="188"/>
      <c r="D22" s="188"/>
      <c r="E22" s="189"/>
      <c r="F22" s="167"/>
      <c r="G22" s="170" t="str">
        <f t="shared" si="0"/>
        <v>不要</v>
      </c>
      <c r="H22" s="146">
        <f t="shared" si="1"/>
        <v>0</v>
      </c>
    </row>
    <row r="23" spans="1:8" s="32" customFormat="1" ht="17.25" customHeight="1" x14ac:dyDescent="0.15">
      <c r="A23" s="132"/>
      <c r="B23" s="135"/>
      <c r="C23" s="188"/>
      <c r="D23" s="188"/>
      <c r="E23" s="189"/>
      <c r="F23" s="167"/>
      <c r="G23" s="170" t="str">
        <f t="shared" si="0"/>
        <v>不要</v>
      </c>
      <c r="H23" s="146">
        <f t="shared" si="1"/>
        <v>0</v>
      </c>
    </row>
    <row r="24" spans="1:8" s="32" customFormat="1" ht="17.25" customHeight="1" x14ac:dyDescent="0.15">
      <c r="A24" s="132"/>
      <c r="B24" s="135"/>
      <c r="C24" s="188"/>
      <c r="D24" s="188"/>
      <c r="E24" s="189"/>
      <c r="F24" s="167"/>
      <c r="G24" s="170" t="str">
        <f t="shared" si="0"/>
        <v>不要</v>
      </c>
      <c r="H24" s="146">
        <f t="shared" si="1"/>
        <v>0</v>
      </c>
    </row>
    <row r="25" spans="1:8" s="32" customFormat="1" ht="17.25" customHeight="1" x14ac:dyDescent="0.15">
      <c r="A25" s="132"/>
      <c r="B25" s="135"/>
      <c r="C25" s="188"/>
      <c r="D25" s="188"/>
      <c r="E25" s="189"/>
      <c r="F25" s="167"/>
      <c r="G25" s="170" t="str">
        <f t="shared" si="0"/>
        <v>不要</v>
      </c>
      <c r="H25" s="146">
        <f t="shared" si="1"/>
        <v>0</v>
      </c>
    </row>
    <row r="26" spans="1:8" s="32" customFormat="1" ht="17.25" customHeight="1" thickBot="1" x14ac:dyDescent="0.2">
      <c r="A26" s="133"/>
      <c r="B26" s="136"/>
      <c r="C26" s="190"/>
      <c r="D26" s="190"/>
      <c r="E26" s="191"/>
      <c r="F26" s="192"/>
      <c r="G26" s="170" t="str">
        <f t="shared" si="0"/>
        <v>不要</v>
      </c>
      <c r="H26" s="146">
        <f t="shared" si="1"/>
        <v>0</v>
      </c>
    </row>
    <row r="27" spans="1:8" ht="17.25" customHeight="1" thickBot="1" x14ac:dyDescent="0.2">
      <c r="A27" s="303" t="s">
        <v>1</v>
      </c>
      <c r="B27" s="304"/>
      <c r="C27" s="304"/>
      <c r="D27" s="304"/>
      <c r="E27" s="304"/>
      <c r="F27" s="304"/>
      <c r="G27" s="349"/>
      <c r="H27" s="184">
        <f>SUM(H5:H26)</f>
        <v>401600</v>
      </c>
    </row>
    <row r="28" spans="1:8" ht="17.25" customHeight="1" x14ac:dyDescent="0.15">
      <c r="A28" s="65"/>
      <c r="B28" s="65"/>
      <c r="C28" s="66"/>
      <c r="D28" s="65"/>
      <c r="E28" s="65"/>
      <c r="F28" s="67" t="s">
        <v>78</v>
      </c>
      <c r="G28" s="67"/>
      <c r="H28" s="68">
        <f>SUMIF(G5:G26,"要",H5:H26)</f>
        <v>310000</v>
      </c>
    </row>
    <row r="29" spans="1:8" ht="17.25" customHeight="1" x14ac:dyDescent="0.15">
      <c r="A29" s="28" t="s">
        <v>39</v>
      </c>
      <c r="F29" s="28"/>
      <c r="G29" s="28"/>
    </row>
    <row r="30" spans="1:8" x14ac:dyDescent="0.15">
      <c r="F30" s="28"/>
      <c r="G30" s="28"/>
    </row>
    <row r="31" spans="1:8" x14ac:dyDescent="0.15">
      <c r="F31" s="28"/>
      <c r="G31" s="28"/>
    </row>
    <row r="88" spans="1:7" x14ac:dyDescent="0.15">
      <c r="A88" s="225" t="s">
        <v>164</v>
      </c>
      <c r="B88" s="226"/>
      <c r="C88" s="226"/>
      <c r="D88" s="226"/>
      <c r="E88" s="227"/>
      <c r="F88" s="226"/>
      <c r="G88" s="226"/>
    </row>
  </sheetData>
  <mergeCells count="7">
    <mergeCell ref="H3:H4"/>
    <mergeCell ref="A27:G27"/>
    <mergeCell ref="A3:A4"/>
    <mergeCell ref="B3:B4"/>
    <mergeCell ref="C3:E3"/>
    <mergeCell ref="F3:F4"/>
    <mergeCell ref="G3:G4"/>
  </mergeCells>
  <phoneticPr fontId="3"/>
  <dataValidations count="3">
    <dataValidation type="list" allowBlank="1" showInputMessage="1" showErrorMessage="1" sqref="G5:G26" xr:uid="{D5FA93D8-F173-4365-A830-6CBE4C49CCE6}">
      <formula1>"要,不要"</formula1>
    </dataValidation>
    <dataValidation type="list" allowBlank="1" showInputMessage="1" showErrorMessage="1" sqref="F5:F26" xr:uid="{2FDB4CD8-BCA4-4657-9389-950CCE0EC19B}">
      <formula1>"税込（課税）,課税対象外"</formula1>
    </dataValidation>
    <dataValidation type="list" allowBlank="1" showInputMessage="1" showErrorMessage="1" sqref="E5:E26" xr:uid="{8F172965-E1B9-4ADD-854B-2F8E78D93629}">
      <formula1>"選択してください,個,点,式,件,ヶ月"</formula1>
    </dataValidation>
  </dataValidations>
  <printOptions horizontalCentered="1"/>
  <pageMargins left="0.70866141732283472" right="0.70866141732283472" top="0.74803149606299213" bottom="0.74803149606299213" header="0.31496062992125984" footer="0.31496062992125984"/>
  <pageSetup paperSize="9" scale="9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A1:J88"/>
  <sheetViews>
    <sheetView view="pageBreakPreview" zoomScaleNormal="100" workbookViewId="0"/>
  </sheetViews>
  <sheetFormatPr defaultColWidth="9" defaultRowHeight="14.25" x14ac:dyDescent="0.15"/>
  <cols>
    <col min="1" max="1" width="25.625" style="20" customWidth="1"/>
    <col min="2" max="2" width="40.5" style="20" customWidth="1"/>
    <col min="3" max="3" width="14.875" style="6" customWidth="1"/>
    <col min="4" max="4" width="16.25" style="20" customWidth="1"/>
    <col min="5" max="5" width="5.875" style="20" customWidth="1"/>
    <col min="6" max="6" width="5" style="20" customWidth="1"/>
    <col min="7" max="7" width="13.875" style="20" bestFit="1" customWidth="1"/>
    <col min="8" max="8" width="4.75" style="20" hidden="1" customWidth="1"/>
    <col min="9" max="9" width="17.75" style="4" customWidth="1"/>
    <col min="10" max="10" width="9" style="20"/>
    <col min="11" max="12" width="14.75" style="20" customWidth="1"/>
    <col min="13" max="16384" width="9" style="20"/>
  </cols>
  <sheetData>
    <row r="1" spans="1:10" x14ac:dyDescent="0.15">
      <c r="A1" s="20" t="s">
        <v>7</v>
      </c>
    </row>
    <row r="2" spans="1:10" ht="17.25" customHeight="1" thickBot="1" x14ac:dyDescent="0.2">
      <c r="A2" s="20" t="s">
        <v>135</v>
      </c>
      <c r="I2" s="5" t="s">
        <v>36</v>
      </c>
    </row>
    <row r="3" spans="1:10" ht="30" customHeight="1" x14ac:dyDescent="0.15">
      <c r="A3" s="305" t="s">
        <v>6</v>
      </c>
      <c r="B3" s="307" t="s">
        <v>16</v>
      </c>
      <c r="C3" s="309" t="s">
        <v>17</v>
      </c>
      <c r="D3" s="311" t="s">
        <v>67</v>
      </c>
      <c r="E3" s="311"/>
      <c r="F3" s="311"/>
      <c r="G3" s="296" t="s">
        <v>68</v>
      </c>
      <c r="H3" s="298" t="s">
        <v>69</v>
      </c>
      <c r="I3" s="300" t="s">
        <v>0</v>
      </c>
    </row>
    <row r="4" spans="1:10" ht="17.25" customHeight="1" x14ac:dyDescent="0.15">
      <c r="A4" s="306"/>
      <c r="B4" s="308"/>
      <c r="C4" s="310"/>
      <c r="D4" s="59" t="s">
        <v>70</v>
      </c>
      <c r="E4" s="302" t="s">
        <v>71</v>
      </c>
      <c r="F4" s="302"/>
      <c r="G4" s="297"/>
      <c r="H4" s="299"/>
      <c r="I4" s="301"/>
    </row>
    <row r="5" spans="1:10" s="28" customFormat="1" ht="17.25" customHeight="1" x14ac:dyDescent="0.15">
      <c r="A5" s="60" t="s">
        <v>37</v>
      </c>
      <c r="B5" s="185" t="s">
        <v>38</v>
      </c>
      <c r="C5" s="126"/>
      <c r="D5" s="159">
        <v>1500000</v>
      </c>
      <c r="E5" s="160">
        <v>1</v>
      </c>
      <c r="F5" s="182" t="s">
        <v>72</v>
      </c>
      <c r="G5" s="74" t="s">
        <v>73</v>
      </c>
      <c r="H5" s="166" t="str">
        <f>IF(G5="課税対象外","要","不要")</f>
        <v>不要</v>
      </c>
      <c r="I5" s="148">
        <f t="shared" ref="I5:I29" si="0">ROUNDDOWN(D5*E5,0)</f>
        <v>1500000</v>
      </c>
      <c r="J5" s="39" t="s">
        <v>35</v>
      </c>
    </row>
    <row r="6" spans="1:10" ht="17.25" customHeight="1" x14ac:dyDescent="0.15">
      <c r="A6" s="60" t="s">
        <v>74</v>
      </c>
      <c r="B6" s="185" t="s">
        <v>75</v>
      </c>
      <c r="C6" s="126"/>
      <c r="D6" s="161">
        <v>2580000</v>
      </c>
      <c r="E6" s="160">
        <v>1</v>
      </c>
      <c r="F6" s="182" t="s">
        <v>76</v>
      </c>
      <c r="G6" s="74" t="s">
        <v>77</v>
      </c>
      <c r="H6" s="166" t="str">
        <f>IF(G6="課税対象外","要","不要")</f>
        <v>要</v>
      </c>
      <c r="I6" s="146">
        <f t="shared" si="0"/>
        <v>2580000</v>
      </c>
    </row>
    <row r="7" spans="1:10" ht="17.25" customHeight="1" x14ac:dyDescent="0.15">
      <c r="A7" s="63"/>
      <c r="B7" s="193"/>
      <c r="C7" s="126"/>
      <c r="D7" s="162"/>
      <c r="E7" s="163"/>
      <c r="F7" s="189"/>
      <c r="G7" s="167"/>
      <c r="H7" s="166" t="str">
        <f t="shared" ref="H7:H29" si="1">IF(G7="課税対象外","要","不要")</f>
        <v>不要</v>
      </c>
      <c r="I7" s="146">
        <f t="shared" si="0"/>
        <v>0</v>
      </c>
    </row>
    <row r="8" spans="1:10" ht="17.25" customHeight="1" x14ac:dyDescent="0.15">
      <c r="A8" s="63"/>
      <c r="B8" s="193"/>
      <c r="C8" s="126"/>
      <c r="D8" s="162"/>
      <c r="E8" s="163"/>
      <c r="F8" s="189"/>
      <c r="G8" s="167"/>
      <c r="H8" s="166" t="str">
        <f t="shared" si="1"/>
        <v>不要</v>
      </c>
      <c r="I8" s="146">
        <f t="shared" si="0"/>
        <v>0</v>
      </c>
    </row>
    <row r="9" spans="1:10" ht="17.25" customHeight="1" x14ac:dyDescent="0.15">
      <c r="A9" s="63"/>
      <c r="B9" s="193"/>
      <c r="C9" s="126"/>
      <c r="D9" s="162"/>
      <c r="E9" s="163"/>
      <c r="F9" s="189"/>
      <c r="G9" s="167"/>
      <c r="H9" s="166" t="str">
        <f t="shared" si="1"/>
        <v>不要</v>
      </c>
      <c r="I9" s="146">
        <f t="shared" si="0"/>
        <v>0</v>
      </c>
    </row>
    <row r="10" spans="1:10" ht="17.25" customHeight="1" x14ac:dyDescent="0.15">
      <c r="A10" s="63"/>
      <c r="B10" s="193"/>
      <c r="C10" s="126"/>
      <c r="D10" s="162"/>
      <c r="E10" s="163"/>
      <c r="F10" s="189"/>
      <c r="G10" s="167"/>
      <c r="H10" s="166" t="str">
        <f t="shared" si="1"/>
        <v>不要</v>
      </c>
      <c r="I10" s="146">
        <f t="shared" si="0"/>
        <v>0</v>
      </c>
    </row>
    <row r="11" spans="1:10" ht="17.25" customHeight="1" x14ac:dyDescent="0.15">
      <c r="A11" s="63"/>
      <c r="B11" s="193"/>
      <c r="C11" s="126"/>
      <c r="D11" s="162"/>
      <c r="E11" s="163"/>
      <c r="F11" s="189"/>
      <c r="G11" s="167"/>
      <c r="H11" s="166" t="str">
        <f t="shared" si="1"/>
        <v>不要</v>
      </c>
      <c r="I11" s="146">
        <f t="shared" si="0"/>
        <v>0</v>
      </c>
    </row>
    <row r="12" spans="1:10" ht="17.25" customHeight="1" x14ac:dyDescent="0.15">
      <c r="A12" s="63"/>
      <c r="B12" s="193"/>
      <c r="C12" s="126"/>
      <c r="D12" s="162"/>
      <c r="E12" s="163"/>
      <c r="F12" s="189"/>
      <c r="G12" s="167"/>
      <c r="H12" s="166" t="str">
        <f t="shared" si="1"/>
        <v>不要</v>
      </c>
      <c r="I12" s="146">
        <f t="shared" si="0"/>
        <v>0</v>
      </c>
    </row>
    <row r="13" spans="1:10" ht="17.25" customHeight="1" x14ac:dyDescent="0.15">
      <c r="A13" s="63"/>
      <c r="B13" s="193"/>
      <c r="C13" s="126"/>
      <c r="D13" s="162"/>
      <c r="E13" s="163"/>
      <c r="F13" s="189"/>
      <c r="G13" s="167"/>
      <c r="H13" s="166" t="str">
        <f t="shared" si="1"/>
        <v>不要</v>
      </c>
      <c r="I13" s="146">
        <f t="shared" si="0"/>
        <v>0</v>
      </c>
    </row>
    <row r="14" spans="1:10" ht="17.25" customHeight="1" x14ac:dyDescent="0.15">
      <c r="A14" s="63"/>
      <c r="B14" s="193"/>
      <c r="C14" s="126"/>
      <c r="D14" s="162"/>
      <c r="E14" s="163"/>
      <c r="F14" s="189"/>
      <c r="G14" s="167"/>
      <c r="H14" s="166" t="str">
        <f t="shared" si="1"/>
        <v>不要</v>
      </c>
      <c r="I14" s="146">
        <f t="shared" si="0"/>
        <v>0</v>
      </c>
    </row>
    <row r="15" spans="1:10" ht="17.25" customHeight="1" x14ac:dyDescent="0.15">
      <c r="A15" s="63"/>
      <c r="B15" s="193"/>
      <c r="C15" s="126"/>
      <c r="D15" s="162"/>
      <c r="E15" s="163"/>
      <c r="F15" s="189"/>
      <c r="G15" s="167"/>
      <c r="H15" s="166" t="str">
        <f t="shared" si="1"/>
        <v>不要</v>
      </c>
      <c r="I15" s="146">
        <f t="shared" si="0"/>
        <v>0</v>
      </c>
    </row>
    <row r="16" spans="1:10" ht="17.25" customHeight="1" x14ac:dyDescent="0.15">
      <c r="A16" s="63"/>
      <c r="B16" s="193"/>
      <c r="C16" s="126"/>
      <c r="D16" s="162"/>
      <c r="E16" s="163"/>
      <c r="F16" s="189"/>
      <c r="G16" s="167"/>
      <c r="H16" s="166" t="str">
        <f t="shared" si="1"/>
        <v>不要</v>
      </c>
      <c r="I16" s="146">
        <f t="shared" si="0"/>
        <v>0</v>
      </c>
    </row>
    <row r="17" spans="1:10" ht="17.25" customHeight="1" x14ac:dyDescent="0.15">
      <c r="A17" s="63"/>
      <c r="B17" s="193"/>
      <c r="C17" s="126"/>
      <c r="D17" s="162"/>
      <c r="E17" s="163"/>
      <c r="F17" s="189"/>
      <c r="G17" s="167"/>
      <c r="H17" s="166" t="str">
        <f t="shared" si="1"/>
        <v>不要</v>
      </c>
      <c r="I17" s="146">
        <f t="shared" si="0"/>
        <v>0</v>
      </c>
    </row>
    <row r="18" spans="1:10" ht="17.25" customHeight="1" x14ac:dyDescent="0.15">
      <c r="A18" s="63"/>
      <c r="B18" s="193"/>
      <c r="C18" s="126"/>
      <c r="D18" s="162"/>
      <c r="E18" s="163"/>
      <c r="F18" s="189"/>
      <c r="G18" s="167"/>
      <c r="H18" s="166" t="str">
        <f t="shared" si="1"/>
        <v>不要</v>
      </c>
      <c r="I18" s="146">
        <f t="shared" si="0"/>
        <v>0</v>
      </c>
    </row>
    <row r="19" spans="1:10" ht="17.25" customHeight="1" x14ac:dyDescent="0.15">
      <c r="A19" s="63"/>
      <c r="B19" s="193"/>
      <c r="C19" s="126"/>
      <c r="D19" s="162"/>
      <c r="E19" s="163"/>
      <c r="F19" s="189"/>
      <c r="G19" s="167"/>
      <c r="H19" s="166" t="str">
        <f t="shared" si="1"/>
        <v>不要</v>
      </c>
      <c r="I19" s="146">
        <f t="shared" si="0"/>
        <v>0</v>
      </c>
    </row>
    <row r="20" spans="1:10" ht="17.25" customHeight="1" x14ac:dyDescent="0.15">
      <c r="A20" s="63"/>
      <c r="B20" s="193"/>
      <c r="C20" s="126"/>
      <c r="D20" s="162"/>
      <c r="E20" s="163"/>
      <c r="F20" s="189"/>
      <c r="G20" s="167"/>
      <c r="H20" s="166" t="str">
        <f t="shared" si="1"/>
        <v>不要</v>
      </c>
      <c r="I20" s="146">
        <f t="shared" si="0"/>
        <v>0</v>
      </c>
    </row>
    <row r="21" spans="1:10" ht="17.25" customHeight="1" x14ac:dyDescent="0.15">
      <c r="A21" s="63"/>
      <c r="B21" s="193"/>
      <c r="C21" s="126"/>
      <c r="D21" s="162"/>
      <c r="E21" s="163"/>
      <c r="F21" s="189"/>
      <c r="G21" s="167"/>
      <c r="H21" s="166" t="str">
        <f t="shared" si="1"/>
        <v>不要</v>
      </c>
      <c r="I21" s="146">
        <f t="shared" si="0"/>
        <v>0</v>
      </c>
    </row>
    <row r="22" spans="1:10" ht="17.25" customHeight="1" x14ac:dyDescent="0.15">
      <c r="A22" s="63"/>
      <c r="B22" s="193"/>
      <c r="C22" s="126"/>
      <c r="D22" s="162"/>
      <c r="E22" s="163"/>
      <c r="F22" s="189"/>
      <c r="G22" s="167"/>
      <c r="H22" s="166" t="str">
        <f t="shared" si="1"/>
        <v>不要</v>
      </c>
      <c r="I22" s="146">
        <f t="shared" si="0"/>
        <v>0</v>
      </c>
    </row>
    <row r="23" spans="1:10" ht="17.25" customHeight="1" x14ac:dyDescent="0.15">
      <c r="A23" s="63"/>
      <c r="B23" s="193"/>
      <c r="C23" s="126"/>
      <c r="D23" s="162"/>
      <c r="E23" s="163"/>
      <c r="F23" s="189"/>
      <c r="G23" s="167"/>
      <c r="H23" s="166" t="str">
        <f t="shared" si="1"/>
        <v>不要</v>
      </c>
      <c r="I23" s="146">
        <f t="shared" si="0"/>
        <v>0</v>
      </c>
    </row>
    <row r="24" spans="1:10" ht="17.25" customHeight="1" x14ac:dyDescent="0.15">
      <c r="A24" s="63"/>
      <c r="B24" s="193"/>
      <c r="C24" s="126"/>
      <c r="D24" s="162"/>
      <c r="E24" s="163"/>
      <c r="F24" s="189"/>
      <c r="G24" s="167"/>
      <c r="H24" s="166" t="str">
        <f t="shared" si="1"/>
        <v>不要</v>
      </c>
      <c r="I24" s="146">
        <f t="shared" si="0"/>
        <v>0</v>
      </c>
    </row>
    <row r="25" spans="1:10" ht="17.25" customHeight="1" x14ac:dyDescent="0.15">
      <c r="A25" s="63"/>
      <c r="B25" s="193"/>
      <c r="C25" s="126"/>
      <c r="D25" s="162"/>
      <c r="E25" s="163"/>
      <c r="F25" s="189"/>
      <c r="G25" s="167"/>
      <c r="H25" s="166" t="str">
        <f t="shared" si="1"/>
        <v>不要</v>
      </c>
      <c r="I25" s="146">
        <f t="shared" si="0"/>
        <v>0</v>
      </c>
    </row>
    <row r="26" spans="1:10" x14ac:dyDescent="0.15">
      <c r="A26" s="63"/>
      <c r="B26" s="195"/>
      <c r="C26" s="126"/>
      <c r="D26" s="162"/>
      <c r="E26" s="163"/>
      <c r="F26" s="189"/>
      <c r="G26" s="167"/>
      <c r="H26" s="166" t="str">
        <f t="shared" si="1"/>
        <v>不要</v>
      </c>
      <c r="I26" s="146">
        <f t="shared" si="0"/>
        <v>0</v>
      </c>
    </row>
    <row r="27" spans="1:10" x14ac:dyDescent="0.15">
      <c r="A27" s="63"/>
      <c r="B27" s="195"/>
      <c r="C27" s="126"/>
      <c r="D27" s="162"/>
      <c r="E27" s="163"/>
      <c r="F27" s="189"/>
      <c r="G27" s="167"/>
      <c r="H27" s="166" t="str">
        <f t="shared" si="1"/>
        <v>不要</v>
      </c>
      <c r="I27" s="146">
        <f t="shared" si="0"/>
        <v>0</v>
      </c>
    </row>
    <row r="28" spans="1:10" x14ac:dyDescent="0.15">
      <c r="A28" s="64"/>
      <c r="B28" s="196"/>
      <c r="C28" s="126"/>
      <c r="D28" s="162"/>
      <c r="E28" s="163"/>
      <c r="F28" s="189"/>
      <c r="G28" s="167"/>
      <c r="H28" s="166" t="str">
        <f t="shared" si="1"/>
        <v>不要</v>
      </c>
      <c r="I28" s="146">
        <f t="shared" si="0"/>
        <v>0</v>
      </c>
    </row>
    <row r="29" spans="1:10" ht="15" thickBot="1" x14ac:dyDescent="0.2">
      <c r="A29" s="64"/>
      <c r="B29" s="196"/>
      <c r="C29" s="127"/>
      <c r="D29" s="164"/>
      <c r="E29" s="165"/>
      <c r="F29" s="189"/>
      <c r="G29" s="167"/>
      <c r="H29" s="166" t="str">
        <f t="shared" si="1"/>
        <v>不要</v>
      </c>
      <c r="I29" s="147">
        <f t="shared" si="0"/>
        <v>0</v>
      </c>
    </row>
    <row r="30" spans="1:10" ht="15" thickBot="1" x14ac:dyDescent="0.2">
      <c r="A30" s="303" t="s">
        <v>1</v>
      </c>
      <c r="B30" s="304"/>
      <c r="C30" s="304"/>
      <c r="D30" s="304"/>
      <c r="E30" s="304"/>
      <c r="F30" s="304"/>
      <c r="G30" s="304"/>
      <c r="H30" s="304"/>
      <c r="I30" s="149">
        <f>SUM(I5:I29)</f>
        <v>4080000</v>
      </c>
    </row>
    <row r="31" spans="1:10" x14ac:dyDescent="0.15">
      <c r="A31" s="65"/>
      <c r="B31" s="65"/>
      <c r="C31" s="65"/>
      <c r="D31" s="66"/>
      <c r="E31" s="65"/>
      <c r="F31" s="65"/>
      <c r="G31" s="67" t="s">
        <v>78</v>
      </c>
      <c r="H31" s="67"/>
      <c r="I31" s="68">
        <f>SUMIF(H5:H29,"要",I5:I29)</f>
        <v>2580000</v>
      </c>
    </row>
    <row r="32" spans="1:10" s="28" customFormat="1" x14ac:dyDescent="0.15">
      <c r="A32" s="28" t="s">
        <v>39</v>
      </c>
      <c r="C32" s="30"/>
      <c r="E32" s="20"/>
      <c r="F32" s="20"/>
      <c r="G32" s="20"/>
      <c r="H32" s="20"/>
      <c r="I32" s="20"/>
      <c r="J32" s="20"/>
    </row>
    <row r="33" spans="7:9" x14ac:dyDescent="0.15">
      <c r="I33" s="20"/>
    </row>
    <row r="34" spans="7:9" x14ac:dyDescent="0.15">
      <c r="I34" s="20"/>
    </row>
    <row r="35" spans="7:9" x14ac:dyDescent="0.15">
      <c r="I35" s="20"/>
    </row>
    <row r="36" spans="7:9" x14ac:dyDescent="0.15">
      <c r="G36" s="28"/>
      <c r="H36" s="28"/>
    </row>
    <row r="37" spans="7:9" x14ac:dyDescent="0.15">
      <c r="G37" s="28"/>
      <c r="H37" s="28"/>
    </row>
    <row r="38" spans="7:9" x14ac:dyDescent="0.15">
      <c r="G38" s="28"/>
      <c r="H38" s="28"/>
    </row>
    <row r="39" spans="7:9" x14ac:dyDescent="0.15">
      <c r="G39" s="28"/>
      <c r="H39" s="28"/>
    </row>
    <row r="40" spans="7:9" x14ac:dyDescent="0.15">
      <c r="G40" s="28"/>
      <c r="H40" s="28"/>
    </row>
    <row r="88" spans="1:7" x14ac:dyDescent="0.15">
      <c r="A88" s="225" t="s">
        <v>164</v>
      </c>
      <c r="B88" s="226"/>
      <c r="C88" s="229"/>
      <c r="D88" s="226"/>
      <c r="E88" s="226"/>
      <c r="F88" s="226"/>
      <c r="G88" s="226"/>
    </row>
  </sheetData>
  <mergeCells count="9">
    <mergeCell ref="G3:G4"/>
    <mergeCell ref="H3:H4"/>
    <mergeCell ref="I3:I4"/>
    <mergeCell ref="E4:F4"/>
    <mergeCell ref="A30:H30"/>
    <mergeCell ref="A3:A4"/>
    <mergeCell ref="B3:B4"/>
    <mergeCell ref="C3:C4"/>
    <mergeCell ref="D3:F3"/>
  </mergeCells>
  <phoneticPr fontId="3"/>
  <dataValidations count="3">
    <dataValidation type="list" allowBlank="1" showInputMessage="1" showErrorMessage="1" sqref="F5:F29" xr:uid="{00000000-0002-0000-0100-000000000000}">
      <formula1>"選択してください,個,点,台,式,件"</formula1>
    </dataValidation>
    <dataValidation type="list" allowBlank="1" showInputMessage="1" showErrorMessage="1" sqref="G5:G29" xr:uid="{00000000-0002-0000-0100-000001000000}">
      <formula1>"税込（課税）,課税対象外"</formula1>
    </dataValidation>
    <dataValidation type="list" allowBlank="1" showInputMessage="1" showErrorMessage="1" sqref="H5:H29" xr:uid="{00000000-0002-0000-0100-000002000000}">
      <formula1>"要,不要"</formula1>
    </dataValidation>
  </dataValidations>
  <printOptions horizontalCentered="1"/>
  <pageMargins left="0.70866141732283472" right="0.70866141732283472" top="0.74803149606299213" bottom="0.74803149606299213" header="0.31496062992125984" footer="0.31496062992125984"/>
  <pageSetup paperSize="9" scale="9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sheetPr>
  <dimension ref="A1:I104"/>
  <sheetViews>
    <sheetView view="pageBreakPreview" zoomScaleNormal="100" workbookViewId="0"/>
  </sheetViews>
  <sheetFormatPr defaultColWidth="9" defaultRowHeight="19.5" customHeight="1" x14ac:dyDescent="0.15"/>
  <cols>
    <col min="1" max="1" width="33.125" style="69" customWidth="1"/>
    <col min="2" max="2" width="40.875" style="69" customWidth="1"/>
    <col min="3" max="3" width="14.625" style="20" customWidth="1"/>
    <col min="4" max="4" width="7.875" style="20" customWidth="1"/>
    <col min="5" max="5" width="6.75" style="20" customWidth="1"/>
    <col min="6" max="6" width="13.875" style="20" bestFit="1" customWidth="1"/>
    <col min="7" max="7" width="4.75" style="20" hidden="1" customWidth="1"/>
    <col min="8" max="8" width="17.5" style="4" customWidth="1"/>
    <col min="9" max="9" width="9" style="28"/>
    <col min="10" max="16384" width="9" style="20"/>
  </cols>
  <sheetData>
    <row r="1" spans="1:9" ht="19.5" customHeight="1" x14ac:dyDescent="0.15">
      <c r="A1" s="69" t="s">
        <v>79</v>
      </c>
    </row>
    <row r="2" spans="1:9" ht="19.5" customHeight="1" thickBot="1" x14ac:dyDescent="0.2">
      <c r="A2" s="69" t="s">
        <v>10</v>
      </c>
      <c r="D2" s="6"/>
      <c r="E2" s="6"/>
      <c r="H2" s="5" t="s">
        <v>36</v>
      </c>
    </row>
    <row r="3" spans="1:9" ht="13.5" customHeight="1" x14ac:dyDescent="0.15">
      <c r="A3" s="315" t="s">
        <v>6</v>
      </c>
      <c r="B3" s="317" t="s">
        <v>16</v>
      </c>
      <c r="C3" s="319" t="s">
        <v>67</v>
      </c>
      <c r="D3" s="320"/>
      <c r="E3" s="321"/>
      <c r="F3" s="296" t="s">
        <v>68</v>
      </c>
      <c r="G3" s="298" t="s">
        <v>69</v>
      </c>
      <c r="H3" s="313" t="s">
        <v>0</v>
      </c>
    </row>
    <row r="4" spans="1:9" ht="13.5" customHeight="1" thickBot="1" x14ac:dyDescent="0.2">
      <c r="A4" s="316"/>
      <c r="B4" s="318"/>
      <c r="C4" s="70" t="s">
        <v>70</v>
      </c>
      <c r="D4" s="71" t="s">
        <v>71</v>
      </c>
      <c r="E4" s="71" t="s">
        <v>80</v>
      </c>
      <c r="F4" s="322"/>
      <c r="G4" s="312"/>
      <c r="H4" s="314"/>
    </row>
    <row r="5" spans="1:9" s="28" customFormat="1" ht="17.25" customHeight="1" x14ac:dyDescent="0.15">
      <c r="A5" s="72" t="s">
        <v>40</v>
      </c>
      <c r="B5" s="73" t="s">
        <v>38</v>
      </c>
      <c r="C5" s="152">
        <v>25000</v>
      </c>
      <c r="D5" s="137">
        <v>5</v>
      </c>
      <c r="E5" s="194" t="s">
        <v>81</v>
      </c>
      <c r="F5" s="74" t="s">
        <v>73</v>
      </c>
      <c r="G5" s="175" t="str">
        <f>IF(F5="課税対象外","要","不要")</f>
        <v>不要</v>
      </c>
      <c r="H5" s="150">
        <f>ROUNDDOWN(C5*D5,0)</f>
        <v>125000</v>
      </c>
      <c r="I5" s="39" t="s">
        <v>35</v>
      </c>
    </row>
    <row r="6" spans="1:9" ht="17.25" customHeight="1" x14ac:dyDescent="0.15">
      <c r="A6" s="72" t="s">
        <v>144</v>
      </c>
      <c r="B6" s="73" t="s">
        <v>145</v>
      </c>
      <c r="C6" s="152">
        <v>60000</v>
      </c>
      <c r="D6" s="137">
        <v>1</v>
      </c>
      <c r="E6" s="194" t="s">
        <v>82</v>
      </c>
      <c r="F6" s="74" t="s">
        <v>77</v>
      </c>
      <c r="G6" s="175" t="str">
        <f t="shared" ref="G6:G31" si="0">IF(F6="課税対象外","要","不要")</f>
        <v>要</v>
      </c>
      <c r="H6" s="150">
        <f t="shared" ref="H6:H31" si="1">ROUNDDOWN(C6*D6,0)</f>
        <v>60000</v>
      </c>
    </row>
    <row r="7" spans="1:9" ht="17.25" customHeight="1" x14ac:dyDescent="0.15">
      <c r="A7" s="72" t="s">
        <v>146</v>
      </c>
      <c r="B7" s="73" t="s">
        <v>83</v>
      </c>
      <c r="C7" s="152">
        <v>150000</v>
      </c>
      <c r="D7" s="137">
        <v>1</v>
      </c>
      <c r="E7" s="194" t="s">
        <v>82</v>
      </c>
      <c r="F7" s="74" t="s">
        <v>73</v>
      </c>
      <c r="G7" s="175" t="str">
        <f t="shared" si="0"/>
        <v>不要</v>
      </c>
      <c r="H7" s="150">
        <f t="shared" si="1"/>
        <v>150000</v>
      </c>
    </row>
    <row r="8" spans="1:9" ht="17.25" customHeight="1" x14ac:dyDescent="0.15">
      <c r="A8" s="72"/>
      <c r="B8" s="73"/>
      <c r="C8" s="152"/>
      <c r="D8" s="137"/>
      <c r="E8" s="194"/>
      <c r="F8" s="74"/>
      <c r="G8" s="175" t="str">
        <f t="shared" si="0"/>
        <v>不要</v>
      </c>
      <c r="H8" s="150">
        <f t="shared" si="1"/>
        <v>0</v>
      </c>
    </row>
    <row r="9" spans="1:9" ht="17.25" customHeight="1" x14ac:dyDescent="0.15">
      <c r="A9" s="72"/>
      <c r="B9" s="73"/>
      <c r="C9" s="152"/>
      <c r="D9" s="137"/>
      <c r="E9" s="194"/>
      <c r="F9" s="74"/>
      <c r="G9" s="175" t="str">
        <f t="shared" si="0"/>
        <v>不要</v>
      </c>
      <c r="H9" s="150">
        <f t="shared" si="1"/>
        <v>0</v>
      </c>
    </row>
    <row r="10" spans="1:9" ht="17.25" customHeight="1" x14ac:dyDescent="0.15">
      <c r="A10" s="75"/>
      <c r="B10" s="76"/>
      <c r="C10" s="153"/>
      <c r="D10" s="156"/>
      <c r="E10" s="156"/>
      <c r="F10" s="78"/>
      <c r="G10" s="175" t="str">
        <f t="shared" si="0"/>
        <v>不要</v>
      </c>
      <c r="H10" s="150">
        <f t="shared" si="1"/>
        <v>0</v>
      </c>
    </row>
    <row r="11" spans="1:9" ht="17.25" customHeight="1" x14ac:dyDescent="0.15">
      <c r="A11" s="75"/>
      <c r="B11" s="76"/>
      <c r="C11" s="153"/>
      <c r="D11" s="156"/>
      <c r="E11" s="156"/>
      <c r="F11" s="78"/>
      <c r="G11" s="175" t="str">
        <f t="shared" si="0"/>
        <v>不要</v>
      </c>
      <c r="H11" s="150">
        <f t="shared" si="1"/>
        <v>0</v>
      </c>
    </row>
    <row r="12" spans="1:9" ht="17.25" customHeight="1" x14ac:dyDescent="0.15">
      <c r="A12" s="75"/>
      <c r="B12" s="76"/>
      <c r="C12" s="153"/>
      <c r="D12" s="156"/>
      <c r="E12" s="156"/>
      <c r="F12" s="78"/>
      <c r="G12" s="175" t="str">
        <f t="shared" si="0"/>
        <v>不要</v>
      </c>
      <c r="H12" s="150">
        <f t="shared" si="1"/>
        <v>0</v>
      </c>
    </row>
    <row r="13" spans="1:9" ht="17.25" customHeight="1" x14ac:dyDescent="0.15">
      <c r="A13" s="75"/>
      <c r="B13" s="76"/>
      <c r="C13" s="153"/>
      <c r="D13" s="156"/>
      <c r="E13" s="156"/>
      <c r="F13" s="78"/>
      <c r="G13" s="175" t="str">
        <f t="shared" si="0"/>
        <v>不要</v>
      </c>
      <c r="H13" s="150">
        <f t="shared" si="1"/>
        <v>0</v>
      </c>
    </row>
    <row r="14" spans="1:9" ht="17.25" customHeight="1" x14ac:dyDescent="0.15">
      <c r="A14" s="72"/>
      <c r="B14" s="73"/>
      <c r="C14" s="152"/>
      <c r="D14" s="137"/>
      <c r="E14" s="194"/>
      <c r="F14" s="74"/>
      <c r="G14" s="175" t="str">
        <f t="shared" si="0"/>
        <v>不要</v>
      </c>
      <c r="H14" s="150">
        <f t="shared" ref="H14:H18" si="2">ROUNDDOWN(C14*D14,0)</f>
        <v>0</v>
      </c>
    </row>
    <row r="15" spans="1:9" ht="17.25" customHeight="1" x14ac:dyDescent="0.15">
      <c r="A15" s="72"/>
      <c r="B15" s="73"/>
      <c r="C15" s="152"/>
      <c r="D15" s="137"/>
      <c r="E15" s="194"/>
      <c r="F15" s="74"/>
      <c r="G15" s="175" t="str">
        <f t="shared" si="0"/>
        <v>不要</v>
      </c>
      <c r="H15" s="150">
        <f t="shared" si="2"/>
        <v>0</v>
      </c>
    </row>
    <row r="16" spans="1:9" ht="17.25" customHeight="1" x14ac:dyDescent="0.15">
      <c r="A16" s="75"/>
      <c r="B16" s="76"/>
      <c r="C16" s="153"/>
      <c r="D16" s="156"/>
      <c r="E16" s="156"/>
      <c r="F16" s="78"/>
      <c r="G16" s="175" t="str">
        <f t="shared" si="0"/>
        <v>不要</v>
      </c>
      <c r="H16" s="150">
        <f t="shared" si="2"/>
        <v>0</v>
      </c>
    </row>
    <row r="17" spans="1:9" ht="17.25" customHeight="1" x14ac:dyDescent="0.15">
      <c r="A17" s="75"/>
      <c r="B17" s="76"/>
      <c r="C17" s="153"/>
      <c r="D17" s="156"/>
      <c r="E17" s="156"/>
      <c r="F17" s="78"/>
      <c r="G17" s="175" t="str">
        <f t="shared" si="0"/>
        <v>不要</v>
      </c>
      <c r="H17" s="150">
        <f t="shared" si="2"/>
        <v>0</v>
      </c>
    </row>
    <row r="18" spans="1:9" ht="17.25" customHeight="1" x14ac:dyDescent="0.15">
      <c r="A18" s="75"/>
      <c r="B18" s="76"/>
      <c r="C18" s="153"/>
      <c r="D18" s="156"/>
      <c r="E18" s="156"/>
      <c r="F18" s="78"/>
      <c r="G18" s="175" t="str">
        <f t="shared" si="0"/>
        <v>不要</v>
      </c>
      <c r="H18" s="150">
        <f t="shared" si="2"/>
        <v>0</v>
      </c>
    </row>
    <row r="19" spans="1:9" ht="17.25" customHeight="1" x14ac:dyDescent="0.15">
      <c r="A19" s="75"/>
      <c r="B19" s="76"/>
      <c r="C19" s="153"/>
      <c r="D19" s="156"/>
      <c r="E19" s="156"/>
      <c r="F19" s="78"/>
      <c r="G19" s="175" t="str">
        <f t="shared" si="0"/>
        <v>不要</v>
      </c>
      <c r="H19" s="150">
        <f t="shared" si="1"/>
        <v>0</v>
      </c>
    </row>
    <row r="20" spans="1:9" ht="17.25" customHeight="1" x14ac:dyDescent="0.15">
      <c r="A20" s="75"/>
      <c r="B20" s="76"/>
      <c r="C20" s="153"/>
      <c r="D20" s="156"/>
      <c r="E20" s="156"/>
      <c r="F20" s="78"/>
      <c r="G20" s="175" t="str">
        <f t="shared" si="0"/>
        <v>不要</v>
      </c>
      <c r="H20" s="150">
        <f t="shared" si="1"/>
        <v>0</v>
      </c>
    </row>
    <row r="21" spans="1:9" ht="17.25" customHeight="1" x14ac:dyDescent="0.15">
      <c r="A21" s="75"/>
      <c r="B21" s="76"/>
      <c r="C21" s="153"/>
      <c r="D21" s="156"/>
      <c r="E21" s="156"/>
      <c r="F21" s="78"/>
      <c r="G21" s="175" t="str">
        <f t="shared" si="0"/>
        <v>不要</v>
      </c>
      <c r="H21" s="150">
        <f t="shared" si="1"/>
        <v>0</v>
      </c>
    </row>
    <row r="22" spans="1:9" ht="17.25" customHeight="1" x14ac:dyDescent="0.15">
      <c r="A22" s="75"/>
      <c r="B22" s="76"/>
      <c r="C22" s="153"/>
      <c r="D22" s="156"/>
      <c r="E22" s="156"/>
      <c r="F22" s="78"/>
      <c r="G22" s="175" t="str">
        <f t="shared" si="0"/>
        <v>不要</v>
      </c>
      <c r="H22" s="150">
        <f t="shared" si="1"/>
        <v>0</v>
      </c>
    </row>
    <row r="23" spans="1:9" ht="17.25" customHeight="1" x14ac:dyDescent="0.15">
      <c r="A23" s="75"/>
      <c r="B23" s="76"/>
      <c r="C23" s="153"/>
      <c r="D23" s="156"/>
      <c r="E23" s="156"/>
      <c r="F23" s="78"/>
      <c r="G23" s="175" t="str">
        <f t="shared" si="0"/>
        <v>不要</v>
      </c>
      <c r="H23" s="150">
        <f t="shared" si="1"/>
        <v>0</v>
      </c>
    </row>
    <row r="24" spans="1:9" ht="17.25" customHeight="1" x14ac:dyDescent="0.15">
      <c r="A24" s="75"/>
      <c r="B24" s="76"/>
      <c r="C24" s="153"/>
      <c r="D24" s="156"/>
      <c r="E24" s="156"/>
      <c r="F24" s="78"/>
      <c r="G24" s="175" t="str">
        <f t="shared" si="0"/>
        <v>不要</v>
      </c>
      <c r="H24" s="150">
        <f t="shared" ref="H24" si="3">ROUNDDOWN(C24*D24,0)</f>
        <v>0</v>
      </c>
    </row>
    <row r="25" spans="1:9" ht="17.25" customHeight="1" x14ac:dyDescent="0.15">
      <c r="A25" s="75"/>
      <c r="B25" s="76"/>
      <c r="C25" s="153"/>
      <c r="D25" s="156"/>
      <c r="E25" s="156"/>
      <c r="F25" s="78"/>
      <c r="G25" s="175" t="str">
        <f t="shared" si="0"/>
        <v>不要</v>
      </c>
      <c r="H25" s="150">
        <f t="shared" si="1"/>
        <v>0</v>
      </c>
    </row>
    <row r="26" spans="1:9" ht="17.25" customHeight="1" x14ac:dyDescent="0.15">
      <c r="A26" s="75"/>
      <c r="B26" s="76"/>
      <c r="C26" s="153"/>
      <c r="D26" s="156"/>
      <c r="E26" s="156"/>
      <c r="F26" s="78"/>
      <c r="G26" s="175" t="str">
        <f t="shared" si="0"/>
        <v>不要</v>
      </c>
      <c r="H26" s="150">
        <f t="shared" si="1"/>
        <v>0</v>
      </c>
    </row>
    <row r="27" spans="1:9" ht="17.25" customHeight="1" x14ac:dyDescent="0.15">
      <c r="A27" s="75"/>
      <c r="B27" s="76"/>
      <c r="C27" s="153"/>
      <c r="D27" s="156"/>
      <c r="E27" s="156"/>
      <c r="F27" s="78"/>
      <c r="G27" s="175" t="str">
        <f t="shared" si="0"/>
        <v>不要</v>
      </c>
      <c r="H27" s="150">
        <f t="shared" si="1"/>
        <v>0</v>
      </c>
    </row>
    <row r="28" spans="1:9" s="7" customFormat="1" ht="17.25" customHeight="1" x14ac:dyDescent="0.15">
      <c r="A28" s="77"/>
      <c r="B28" s="78"/>
      <c r="C28" s="154"/>
      <c r="D28" s="157"/>
      <c r="E28" s="157"/>
      <c r="F28" s="78"/>
      <c r="G28" s="175" t="str">
        <f t="shared" si="0"/>
        <v>不要</v>
      </c>
      <c r="H28" s="150">
        <f t="shared" si="1"/>
        <v>0</v>
      </c>
      <c r="I28" s="28"/>
    </row>
    <row r="29" spans="1:9" s="7" customFormat="1" ht="17.25" customHeight="1" x14ac:dyDescent="0.15">
      <c r="A29" s="79"/>
      <c r="B29" s="78"/>
      <c r="C29" s="154"/>
      <c r="D29" s="157"/>
      <c r="E29" s="157"/>
      <c r="F29" s="78"/>
      <c r="G29" s="175" t="str">
        <f t="shared" si="0"/>
        <v>不要</v>
      </c>
      <c r="H29" s="150">
        <f t="shared" si="1"/>
        <v>0</v>
      </c>
      <c r="I29" s="28"/>
    </row>
    <row r="30" spans="1:9" s="7" customFormat="1" ht="17.25" customHeight="1" x14ac:dyDescent="0.15">
      <c r="A30" s="79"/>
      <c r="B30" s="78"/>
      <c r="C30" s="154"/>
      <c r="D30" s="157"/>
      <c r="E30" s="157"/>
      <c r="F30" s="78"/>
      <c r="G30" s="175" t="str">
        <f t="shared" si="0"/>
        <v>不要</v>
      </c>
      <c r="H30" s="150">
        <f t="shared" si="1"/>
        <v>0</v>
      </c>
      <c r="I30" s="28"/>
    </row>
    <row r="31" spans="1:9" s="7" customFormat="1" ht="17.25" customHeight="1" thickBot="1" x14ac:dyDescent="0.2">
      <c r="A31" s="80"/>
      <c r="B31" s="81"/>
      <c r="C31" s="155"/>
      <c r="D31" s="158"/>
      <c r="E31" s="158"/>
      <c r="F31" s="78"/>
      <c r="G31" s="175" t="str">
        <f t="shared" si="0"/>
        <v>不要</v>
      </c>
      <c r="H31" s="150">
        <f t="shared" si="1"/>
        <v>0</v>
      </c>
      <c r="I31" s="28"/>
    </row>
    <row r="32" spans="1:9" ht="17.25" customHeight="1" thickBot="1" x14ac:dyDescent="0.2">
      <c r="A32" s="303" t="s">
        <v>1</v>
      </c>
      <c r="B32" s="304"/>
      <c r="C32" s="304"/>
      <c r="D32" s="304"/>
      <c r="E32" s="44"/>
      <c r="F32" s="44"/>
      <c r="G32" s="44"/>
      <c r="H32" s="151">
        <f>SUM(H5:H31)</f>
        <v>335000</v>
      </c>
    </row>
    <row r="33" spans="1:9" ht="17.25" customHeight="1" x14ac:dyDescent="0.15">
      <c r="A33" s="82"/>
      <c r="B33" s="82"/>
      <c r="C33" s="66"/>
      <c r="D33" s="65"/>
      <c r="E33" s="65"/>
      <c r="F33" s="67" t="s">
        <v>78</v>
      </c>
      <c r="G33" s="67"/>
      <c r="H33" s="68">
        <f>SUMIF(G5:G31,"要",H5:H31)</f>
        <v>60000</v>
      </c>
    </row>
    <row r="34" spans="1:9" s="28" customFormat="1" ht="17.25" customHeight="1" x14ac:dyDescent="0.15">
      <c r="A34" s="28" t="s">
        <v>39</v>
      </c>
      <c r="B34" s="83"/>
      <c r="F34" s="65"/>
      <c r="G34" s="65"/>
      <c r="H34" s="31"/>
    </row>
    <row r="35" spans="1:9" s="28" customFormat="1" ht="17.25" customHeight="1" x14ac:dyDescent="0.15">
      <c r="A35" s="83"/>
      <c r="B35" s="83"/>
      <c r="H35" s="29"/>
    </row>
    <row r="36" spans="1:9" ht="17.25" customHeight="1" x14ac:dyDescent="0.15">
      <c r="F36" s="84"/>
      <c r="G36" s="84"/>
    </row>
    <row r="37" spans="1:9" ht="17.25" customHeight="1" x14ac:dyDescent="0.15"/>
    <row r="38" spans="1:9" ht="17.25" customHeight="1" x14ac:dyDescent="0.15"/>
    <row r="39" spans="1:9" s="7" customFormat="1" ht="17.25" customHeight="1" x14ac:dyDescent="0.15">
      <c r="A39" s="69"/>
      <c r="B39" s="69"/>
      <c r="C39" s="20"/>
      <c r="D39" s="20"/>
      <c r="E39" s="20"/>
      <c r="F39" s="20"/>
      <c r="G39" s="20"/>
      <c r="H39" s="4"/>
      <c r="I39" s="28"/>
    </row>
    <row r="40" spans="1:9" s="7" customFormat="1" ht="17.25" customHeight="1" x14ac:dyDescent="0.15">
      <c r="A40" s="69"/>
      <c r="B40" s="69"/>
      <c r="C40" s="20"/>
      <c r="D40" s="20"/>
      <c r="E40" s="20"/>
      <c r="F40" s="20"/>
      <c r="G40" s="20"/>
      <c r="H40" s="4"/>
      <c r="I40" s="28"/>
    </row>
    <row r="41" spans="1:9" s="7" customFormat="1" ht="17.25" customHeight="1" x14ac:dyDescent="0.15">
      <c r="A41" s="69"/>
      <c r="B41" s="69"/>
      <c r="C41" s="20"/>
      <c r="D41" s="20"/>
      <c r="E41" s="20"/>
      <c r="F41" s="28"/>
      <c r="G41" s="28"/>
      <c r="H41" s="4"/>
      <c r="I41" s="28"/>
    </row>
    <row r="42" spans="1:9" s="7" customFormat="1" ht="17.25" customHeight="1" x14ac:dyDescent="0.15">
      <c r="A42" s="69"/>
      <c r="B42" s="69"/>
      <c r="C42" s="20"/>
      <c r="D42" s="20"/>
      <c r="E42" s="20"/>
      <c r="F42" s="28"/>
      <c r="G42" s="28"/>
      <c r="H42" s="4"/>
      <c r="I42" s="28"/>
    </row>
    <row r="43" spans="1:9" ht="17.25" customHeight="1" x14ac:dyDescent="0.15">
      <c r="F43" s="28"/>
      <c r="G43" s="28"/>
    </row>
    <row r="44" spans="1:9" ht="17.25" customHeight="1" x14ac:dyDescent="0.15">
      <c r="F44" s="28"/>
      <c r="G44" s="28"/>
    </row>
    <row r="45" spans="1:9" ht="17.25" customHeight="1" x14ac:dyDescent="0.15">
      <c r="F45" s="28"/>
      <c r="G45" s="28"/>
    </row>
    <row r="46" spans="1:9" ht="17.25" customHeight="1" x14ac:dyDescent="0.15"/>
    <row r="47" spans="1:9" ht="17.25" customHeight="1" x14ac:dyDescent="0.15"/>
    <row r="48" spans="1:9" ht="17.25" customHeight="1" x14ac:dyDescent="0.15"/>
    <row r="49" ht="17.25" customHeight="1" x14ac:dyDescent="0.15"/>
    <row r="50" ht="17.25" customHeight="1" x14ac:dyDescent="0.15"/>
    <row r="51" ht="17.25" customHeight="1" x14ac:dyDescent="0.15"/>
    <row r="52" ht="17.25" customHeight="1" x14ac:dyDescent="0.15"/>
    <row r="53" ht="17.25" customHeight="1" x14ac:dyDescent="0.15"/>
    <row r="54" ht="17.25" customHeight="1" x14ac:dyDescent="0.15"/>
    <row r="55" ht="17.25" customHeight="1" x14ac:dyDescent="0.15"/>
    <row r="56" ht="17.25" customHeight="1" x14ac:dyDescent="0.15"/>
    <row r="57" ht="17.25" customHeight="1" x14ac:dyDescent="0.15"/>
    <row r="58" ht="17.2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3.5" customHeight="1" x14ac:dyDescent="0.15"/>
    <row r="69" ht="13.5" customHeight="1" x14ac:dyDescent="0.15"/>
    <row r="70" ht="13.5" customHeight="1" x14ac:dyDescent="0.15"/>
    <row r="71" ht="13.5" customHeight="1" x14ac:dyDescent="0.15"/>
    <row r="72" ht="13.5" customHeight="1" x14ac:dyDescent="0.15"/>
    <row r="73" ht="13.5" customHeight="1" x14ac:dyDescent="0.15"/>
    <row r="74" ht="13.5" customHeight="1" x14ac:dyDescent="0.15"/>
    <row r="75" ht="13.5" customHeight="1" x14ac:dyDescent="0.15"/>
    <row r="76" ht="13.5" customHeight="1" x14ac:dyDescent="0.15"/>
    <row r="77" ht="13.5" customHeight="1" x14ac:dyDescent="0.15"/>
    <row r="78" ht="13.5" customHeight="1" x14ac:dyDescent="0.15"/>
    <row r="79" ht="13.5" customHeight="1" x14ac:dyDescent="0.15"/>
    <row r="80" ht="13.5" customHeight="1" x14ac:dyDescent="0.15"/>
    <row r="81" spans="1:7" ht="13.5" customHeight="1" x14ac:dyDescent="0.15"/>
    <row r="82" spans="1:7" ht="13.5" customHeight="1" x14ac:dyDescent="0.15"/>
    <row r="83" spans="1:7" ht="13.5" customHeight="1" x14ac:dyDescent="0.15"/>
    <row r="84" spans="1:7" ht="13.5" customHeight="1" x14ac:dyDescent="0.15"/>
    <row r="85" spans="1:7" ht="13.5" customHeight="1" x14ac:dyDescent="0.15"/>
    <row r="86" spans="1:7" ht="13.5" customHeight="1" x14ac:dyDescent="0.15"/>
    <row r="87" spans="1:7" ht="13.5" customHeight="1" x14ac:dyDescent="0.15"/>
    <row r="88" spans="1:7" ht="13.5" customHeight="1" x14ac:dyDescent="0.15">
      <c r="A88" s="231" t="s">
        <v>164</v>
      </c>
      <c r="B88" s="232"/>
      <c r="C88" s="226"/>
      <c r="D88" s="226"/>
      <c r="E88" s="226"/>
      <c r="F88" s="226"/>
      <c r="G88" s="226"/>
    </row>
    <row r="89" spans="1:7" ht="13.5" customHeight="1" x14ac:dyDescent="0.15"/>
    <row r="90" spans="1:7" ht="13.5" customHeight="1" x14ac:dyDescent="0.15"/>
    <row r="91" spans="1:7" ht="13.5" customHeight="1" x14ac:dyDescent="0.15"/>
    <row r="92" spans="1:7" ht="13.5" customHeight="1" x14ac:dyDescent="0.15"/>
    <row r="93" spans="1:7" ht="13.5" customHeight="1" x14ac:dyDescent="0.15"/>
    <row r="94" spans="1:7" ht="13.5" customHeight="1" x14ac:dyDescent="0.15"/>
    <row r="95" spans="1:7" ht="13.5" customHeight="1" x14ac:dyDescent="0.15"/>
    <row r="96" spans="1:7"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3.5" customHeight="1" x14ac:dyDescent="0.15"/>
  </sheetData>
  <mergeCells count="7">
    <mergeCell ref="G3:G4"/>
    <mergeCell ref="H3:H4"/>
    <mergeCell ref="A32:D32"/>
    <mergeCell ref="A3:A4"/>
    <mergeCell ref="B3:B4"/>
    <mergeCell ref="C3:E3"/>
    <mergeCell ref="F3:F4"/>
  </mergeCells>
  <phoneticPr fontId="3"/>
  <dataValidations count="4">
    <dataValidation type="list" allowBlank="1" showInputMessage="1" showErrorMessage="1" sqref="F36" xr:uid="{00000000-0002-0000-0200-000000000000}">
      <formula1>"課税,不課税"</formula1>
    </dataValidation>
    <dataValidation type="list" allowBlank="1" showInputMessage="1" showErrorMessage="1" sqref="G36 G5:G31" xr:uid="{00000000-0002-0000-0200-000001000000}">
      <formula1>"要,不要"</formula1>
    </dataValidation>
    <dataValidation type="list" allowBlank="1" showInputMessage="1" showErrorMessage="1" sqref="E5:E31" xr:uid="{00000000-0002-0000-0200-000002000000}">
      <formula1>"選択してください,個,点,台,式,件,匹"</formula1>
    </dataValidation>
    <dataValidation type="list" allowBlank="1" showInputMessage="1" showErrorMessage="1" sqref="F5:F31" xr:uid="{00000000-0002-0000-0200-000003000000}">
      <formula1>"税込（課税）,課税対象外"</formula1>
    </dataValidation>
  </dataValidations>
  <printOptions horizontalCentered="1"/>
  <pageMargins left="0.70866141732283472" right="0.70866141732283472" top="0.74803149606299213" bottom="0.74803149606299213" header="0.31496062992125984" footer="0.31496062992125984"/>
  <pageSetup paperSize="9" scale="90"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pageSetUpPr fitToPage="1"/>
  </sheetPr>
  <dimension ref="A1:O88"/>
  <sheetViews>
    <sheetView view="pageBreakPreview" zoomScale="85" zoomScaleNormal="100" zoomScaleSheetLayoutView="85" workbookViewId="0">
      <selection activeCell="L15" sqref="L15"/>
    </sheetView>
  </sheetViews>
  <sheetFormatPr defaultColWidth="9" defaultRowHeight="14.25" x14ac:dyDescent="0.15"/>
  <cols>
    <col min="1" max="1" width="9.75" style="20" customWidth="1"/>
    <col min="2" max="2" width="16.75" style="20" customWidth="1"/>
    <col min="3" max="3" width="31.25" style="20" customWidth="1"/>
    <col min="4" max="4" width="3.125" style="6" customWidth="1"/>
    <col min="5" max="5" width="3.125" style="85" customWidth="1"/>
    <col min="6" max="6" width="3.125" style="6" customWidth="1"/>
    <col min="7" max="7" width="3.125" style="85" customWidth="1"/>
    <col min="8" max="8" width="33.625" style="20" customWidth="1"/>
    <col min="9" max="9" width="10.125" style="20" customWidth="1"/>
    <col min="10" max="10" width="4" style="20" customWidth="1"/>
    <col min="11" max="11" width="6.125" style="20" customWidth="1"/>
    <col min="12" max="12" width="13.875" style="20" bestFit="1" customWidth="1"/>
    <col min="13" max="13" width="4.75" style="20" hidden="1" customWidth="1"/>
    <col min="14" max="14" width="19.125" style="20" customWidth="1"/>
    <col min="15" max="15" width="9" style="28"/>
    <col min="16" max="16384" width="9" style="20"/>
  </cols>
  <sheetData>
    <row r="1" spans="1:15" ht="17.25" customHeight="1" thickBot="1" x14ac:dyDescent="0.2">
      <c r="A1" s="20" t="s">
        <v>25</v>
      </c>
      <c r="N1" s="5" t="s">
        <v>36</v>
      </c>
    </row>
    <row r="2" spans="1:15" ht="32.450000000000003" customHeight="1" x14ac:dyDescent="0.15">
      <c r="A2" s="328" t="s">
        <v>84</v>
      </c>
      <c r="B2" s="311" t="s">
        <v>33</v>
      </c>
      <c r="C2" s="330" t="s">
        <v>24</v>
      </c>
      <c r="D2" s="332" t="s">
        <v>4</v>
      </c>
      <c r="E2" s="333"/>
      <c r="F2" s="333"/>
      <c r="G2" s="334"/>
      <c r="H2" s="330" t="s">
        <v>14</v>
      </c>
      <c r="I2" s="311" t="s">
        <v>67</v>
      </c>
      <c r="J2" s="311"/>
      <c r="K2" s="311"/>
      <c r="L2" s="311" t="s">
        <v>68</v>
      </c>
      <c r="M2" s="324" t="s">
        <v>69</v>
      </c>
      <c r="N2" s="326" t="s">
        <v>0</v>
      </c>
    </row>
    <row r="3" spans="1:15" ht="17.25" customHeight="1" thickBot="1" x14ac:dyDescent="0.2">
      <c r="A3" s="329"/>
      <c r="B3" s="323"/>
      <c r="C3" s="331"/>
      <c r="D3" s="335"/>
      <c r="E3" s="336"/>
      <c r="F3" s="336"/>
      <c r="G3" s="337"/>
      <c r="H3" s="331"/>
      <c r="I3" s="70" t="s">
        <v>70</v>
      </c>
      <c r="J3" s="86" t="s">
        <v>85</v>
      </c>
      <c r="K3" s="71" t="s">
        <v>86</v>
      </c>
      <c r="L3" s="323"/>
      <c r="M3" s="325"/>
      <c r="N3" s="327"/>
    </row>
    <row r="4" spans="1:15" s="33" customFormat="1" ht="17.25" customHeight="1" x14ac:dyDescent="0.15">
      <c r="A4" s="87" t="s">
        <v>87</v>
      </c>
      <c r="B4" s="88" t="s">
        <v>148</v>
      </c>
      <c r="C4" s="89" t="s">
        <v>88</v>
      </c>
      <c r="D4" s="61">
        <v>1</v>
      </c>
      <c r="E4" s="90" t="s">
        <v>89</v>
      </c>
      <c r="F4" s="91">
        <v>2</v>
      </c>
      <c r="G4" s="92" t="s">
        <v>90</v>
      </c>
      <c r="H4" s="179" t="s">
        <v>41</v>
      </c>
      <c r="I4" s="168">
        <v>5000</v>
      </c>
      <c r="J4" s="169">
        <v>2</v>
      </c>
      <c r="K4" s="169">
        <v>2</v>
      </c>
      <c r="L4" s="73" t="s">
        <v>73</v>
      </c>
      <c r="M4" s="170" t="str">
        <f>IF(L4="課税対象外","要","不要")</f>
        <v>不要</v>
      </c>
      <c r="N4" s="171">
        <f>ROUNDDOWN(I4*J4*K4,0)</f>
        <v>20000</v>
      </c>
      <c r="O4" s="39" t="s">
        <v>35</v>
      </c>
    </row>
    <row r="5" spans="1:15" s="32" customFormat="1" ht="17.25" customHeight="1" x14ac:dyDescent="0.15">
      <c r="A5" s="93" t="s">
        <v>87</v>
      </c>
      <c r="B5" s="94" t="s">
        <v>141</v>
      </c>
      <c r="C5" s="95" t="s">
        <v>91</v>
      </c>
      <c r="D5" s="96">
        <v>0</v>
      </c>
      <c r="E5" s="97" t="s">
        <v>89</v>
      </c>
      <c r="F5" s="98">
        <v>1</v>
      </c>
      <c r="G5" s="99" t="s">
        <v>90</v>
      </c>
      <c r="H5" s="134" t="s">
        <v>92</v>
      </c>
      <c r="I5" s="172">
        <v>30000</v>
      </c>
      <c r="J5" s="172">
        <v>4</v>
      </c>
      <c r="K5" s="172">
        <v>1</v>
      </c>
      <c r="L5" s="74" t="s">
        <v>73</v>
      </c>
      <c r="M5" s="170" t="str">
        <f t="shared" ref="M5:M33" si="0">IF(L5="課税対象外","要","不要")</f>
        <v>不要</v>
      </c>
      <c r="N5" s="171">
        <f t="shared" ref="N5:N33" si="1">ROUNDDOWN(I5*J5*K5,0)</f>
        <v>120000</v>
      </c>
      <c r="O5" s="33"/>
    </row>
    <row r="6" spans="1:15" s="32" customFormat="1" ht="17.25" customHeight="1" x14ac:dyDescent="0.15">
      <c r="A6" s="93" t="s">
        <v>93</v>
      </c>
      <c r="B6" s="94" t="s">
        <v>142</v>
      </c>
      <c r="C6" s="95" t="s">
        <v>94</v>
      </c>
      <c r="D6" s="96">
        <v>4</v>
      </c>
      <c r="E6" s="97" t="s">
        <v>89</v>
      </c>
      <c r="F6" s="98">
        <v>5</v>
      </c>
      <c r="G6" s="99" t="s">
        <v>90</v>
      </c>
      <c r="H6" s="134" t="s">
        <v>95</v>
      </c>
      <c r="I6" s="172">
        <v>250000</v>
      </c>
      <c r="J6" s="172">
        <v>1</v>
      </c>
      <c r="K6" s="172">
        <v>1</v>
      </c>
      <c r="L6" s="74" t="s">
        <v>77</v>
      </c>
      <c r="M6" s="170" t="str">
        <f t="shared" si="0"/>
        <v>要</v>
      </c>
      <c r="N6" s="171">
        <f t="shared" si="1"/>
        <v>250000</v>
      </c>
      <c r="O6" s="33"/>
    </row>
    <row r="7" spans="1:15" s="32" customFormat="1" ht="17.25" customHeight="1" x14ac:dyDescent="0.15">
      <c r="A7" s="93" t="s">
        <v>93</v>
      </c>
      <c r="B7" s="94" t="s">
        <v>143</v>
      </c>
      <c r="C7" s="95" t="s">
        <v>96</v>
      </c>
      <c r="D7" s="96">
        <v>4</v>
      </c>
      <c r="E7" s="97" t="s">
        <v>89</v>
      </c>
      <c r="F7" s="98">
        <v>5</v>
      </c>
      <c r="G7" s="99" t="s">
        <v>90</v>
      </c>
      <c r="H7" s="134" t="s">
        <v>95</v>
      </c>
      <c r="I7" s="172">
        <v>20000</v>
      </c>
      <c r="J7" s="172">
        <v>1</v>
      </c>
      <c r="K7" s="172">
        <v>1</v>
      </c>
      <c r="L7" s="74" t="s">
        <v>73</v>
      </c>
      <c r="M7" s="170" t="str">
        <f t="shared" si="0"/>
        <v>不要</v>
      </c>
      <c r="N7" s="171">
        <f t="shared" si="1"/>
        <v>20000</v>
      </c>
      <c r="O7" s="33"/>
    </row>
    <row r="8" spans="1:15" s="107" customFormat="1" ht="17.25" customHeight="1" x14ac:dyDescent="0.15">
      <c r="A8" s="100"/>
      <c r="B8" s="101"/>
      <c r="C8" s="102"/>
      <c r="D8" s="103"/>
      <c r="E8" s="104" t="s">
        <v>89</v>
      </c>
      <c r="F8" s="105"/>
      <c r="G8" s="106" t="s">
        <v>90</v>
      </c>
      <c r="H8" s="197"/>
      <c r="I8" s="173"/>
      <c r="J8" s="173"/>
      <c r="K8" s="173"/>
      <c r="L8" s="78"/>
      <c r="M8" s="170" t="str">
        <f t="shared" si="0"/>
        <v>不要</v>
      </c>
      <c r="N8" s="171">
        <f t="shared" si="1"/>
        <v>0</v>
      </c>
    </row>
    <row r="9" spans="1:15" s="107" customFormat="1" ht="17.25" customHeight="1" x14ac:dyDescent="0.15">
      <c r="A9" s="100"/>
      <c r="B9" s="101"/>
      <c r="C9" s="102"/>
      <c r="D9" s="103"/>
      <c r="E9" s="104" t="s">
        <v>89</v>
      </c>
      <c r="F9" s="105"/>
      <c r="G9" s="106" t="s">
        <v>90</v>
      </c>
      <c r="H9" s="197"/>
      <c r="I9" s="173"/>
      <c r="J9" s="173"/>
      <c r="K9" s="173"/>
      <c r="L9" s="78"/>
      <c r="M9" s="170" t="str">
        <f t="shared" si="0"/>
        <v>不要</v>
      </c>
      <c r="N9" s="171">
        <f t="shared" ref="N9:N14" si="2">ROUNDDOWN(I9*J9*K9,0)</f>
        <v>0</v>
      </c>
    </row>
    <row r="10" spans="1:15" s="107" customFormat="1" ht="17.25" customHeight="1" x14ac:dyDescent="0.15">
      <c r="A10" s="100"/>
      <c r="B10" s="101"/>
      <c r="C10" s="102"/>
      <c r="D10" s="103"/>
      <c r="E10" s="104" t="s">
        <v>89</v>
      </c>
      <c r="F10" s="105"/>
      <c r="G10" s="106" t="s">
        <v>90</v>
      </c>
      <c r="H10" s="197"/>
      <c r="I10" s="173"/>
      <c r="J10" s="173"/>
      <c r="K10" s="173"/>
      <c r="L10" s="78"/>
      <c r="M10" s="170" t="str">
        <f t="shared" si="0"/>
        <v>不要</v>
      </c>
      <c r="N10" s="171">
        <f t="shared" si="2"/>
        <v>0</v>
      </c>
    </row>
    <row r="11" spans="1:15" s="107" customFormat="1" ht="17.25" customHeight="1" x14ac:dyDescent="0.15">
      <c r="A11" s="100"/>
      <c r="B11" s="101"/>
      <c r="C11" s="102"/>
      <c r="D11" s="103"/>
      <c r="E11" s="104" t="s">
        <v>89</v>
      </c>
      <c r="F11" s="105"/>
      <c r="G11" s="106" t="s">
        <v>90</v>
      </c>
      <c r="H11" s="197"/>
      <c r="I11" s="173"/>
      <c r="J11" s="173"/>
      <c r="K11" s="173"/>
      <c r="L11" s="78"/>
      <c r="M11" s="170" t="str">
        <f t="shared" si="0"/>
        <v>不要</v>
      </c>
      <c r="N11" s="171">
        <f t="shared" si="2"/>
        <v>0</v>
      </c>
    </row>
    <row r="12" spans="1:15" s="107" customFormat="1" ht="17.25" customHeight="1" x14ac:dyDescent="0.15">
      <c r="A12" s="100"/>
      <c r="B12" s="101"/>
      <c r="C12" s="102"/>
      <c r="D12" s="103"/>
      <c r="E12" s="104" t="s">
        <v>89</v>
      </c>
      <c r="F12" s="105"/>
      <c r="G12" s="106" t="s">
        <v>90</v>
      </c>
      <c r="H12" s="197"/>
      <c r="I12" s="173"/>
      <c r="J12" s="173"/>
      <c r="K12" s="173"/>
      <c r="L12" s="78"/>
      <c r="M12" s="170" t="str">
        <f t="shared" si="0"/>
        <v>不要</v>
      </c>
      <c r="N12" s="171">
        <f t="shared" si="2"/>
        <v>0</v>
      </c>
    </row>
    <row r="13" spans="1:15" s="107" customFormat="1" ht="17.25" customHeight="1" x14ac:dyDescent="0.15">
      <c r="A13" s="100"/>
      <c r="B13" s="101"/>
      <c r="C13" s="102"/>
      <c r="D13" s="103"/>
      <c r="E13" s="104" t="s">
        <v>89</v>
      </c>
      <c r="F13" s="105"/>
      <c r="G13" s="106" t="s">
        <v>90</v>
      </c>
      <c r="H13" s="197"/>
      <c r="I13" s="173"/>
      <c r="J13" s="173"/>
      <c r="K13" s="173"/>
      <c r="L13" s="78"/>
      <c r="M13" s="170" t="str">
        <f t="shared" si="0"/>
        <v>不要</v>
      </c>
      <c r="N13" s="171">
        <f t="shared" si="2"/>
        <v>0</v>
      </c>
    </row>
    <row r="14" spans="1:15" s="107" customFormat="1" ht="17.25" customHeight="1" x14ac:dyDescent="0.15">
      <c r="A14" s="100"/>
      <c r="B14" s="101"/>
      <c r="C14" s="102"/>
      <c r="D14" s="103"/>
      <c r="E14" s="104" t="s">
        <v>89</v>
      </c>
      <c r="F14" s="105"/>
      <c r="G14" s="106" t="s">
        <v>90</v>
      </c>
      <c r="H14" s="197"/>
      <c r="I14" s="173"/>
      <c r="J14" s="173"/>
      <c r="K14" s="173"/>
      <c r="L14" s="78"/>
      <c r="M14" s="170" t="str">
        <f t="shared" si="0"/>
        <v>不要</v>
      </c>
      <c r="N14" s="171">
        <f t="shared" si="2"/>
        <v>0</v>
      </c>
    </row>
    <row r="15" spans="1:15" s="107" customFormat="1" ht="17.25" customHeight="1" x14ac:dyDescent="0.15">
      <c r="A15" s="100"/>
      <c r="B15" s="101"/>
      <c r="C15" s="102"/>
      <c r="D15" s="103"/>
      <c r="E15" s="104" t="s">
        <v>89</v>
      </c>
      <c r="F15" s="105"/>
      <c r="G15" s="106" t="s">
        <v>90</v>
      </c>
      <c r="H15" s="197"/>
      <c r="I15" s="173"/>
      <c r="J15" s="173"/>
      <c r="K15" s="173"/>
      <c r="L15" s="78"/>
      <c r="M15" s="170" t="str">
        <f t="shared" si="0"/>
        <v>不要</v>
      </c>
      <c r="N15" s="171">
        <f t="shared" si="1"/>
        <v>0</v>
      </c>
    </row>
    <row r="16" spans="1:15" s="107" customFormat="1" ht="17.25" customHeight="1" x14ac:dyDescent="0.15">
      <c r="A16" s="100"/>
      <c r="B16" s="101"/>
      <c r="C16" s="102"/>
      <c r="D16" s="103"/>
      <c r="E16" s="104" t="s">
        <v>89</v>
      </c>
      <c r="F16" s="105"/>
      <c r="G16" s="106" t="s">
        <v>90</v>
      </c>
      <c r="H16" s="197"/>
      <c r="I16" s="173"/>
      <c r="J16" s="173"/>
      <c r="K16" s="173"/>
      <c r="L16" s="78"/>
      <c r="M16" s="170" t="str">
        <f t="shared" si="0"/>
        <v>不要</v>
      </c>
      <c r="N16" s="171">
        <f t="shared" si="1"/>
        <v>0</v>
      </c>
    </row>
    <row r="17" spans="1:14" s="107" customFormat="1" ht="17.25" customHeight="1" x14ac:dyDescent="0.15">
      <c r="A17" s="100"/>
      <c r="B17" s="101"/>
      <c r="C17" s="102"/>
      <c r="D17" s="103"/>
      <c r="E17" s="104" t="s">
        <v>89</v>
      </c>
      <c r="F17" s="105"/>
      <c r="G17" s="106" t="s">
        <v>90</v>
      </c>
      <c r="H17" s="197"/>
      <c r="I17" s="173"/>
      <c r="J17" s="173"/>
      <c r="K17" s="173"/>
      <c r="L17" s="78"/>
      <c r="M17" s="170" t="str">
        <f t="shared" si="0"/>
        <v>不要</v>
      </c>
      <c r="N17" s="171">
        <f t="shared" si="1"/>
        <v>0</v>
      </c>
    </row>
    <row r="18" spans="1:14" s="107" customFormat="1" ht="17.25" customHeight="1" x14ac:dyDescent="0.15">
      <c r="A18" s="100"/>
      <c r="B18" s="101"/>
      <c r="C18" s="102"/>
      <c r="D18" s="103"/>
      <c r="E18" s="104" t="s">
        <v>89</v>
      </c>
      <c r="F18" s="105"/>
      <c r="G18" s="106" t="s">
        <v>90</v>
      </c>
      <c r="H18" s="197"/>
      <c r="I18" s="173"/>
      <c r="J18" s="173"/>
      <c r="K18" s="173"/>
      <c r="L18" s="78"/>
      <c r="M18" s="170" t="str">
        <f t="shared" si="0"/>
        <v>不要</v>
      </c>
      <c r="N18" s="171">
        <f t="shared" si="1"/>
        <v>0</v>
      </c>
    </row>
    <row r="19" spans="1:14" s="107" customFormat="1" ht="17.25" customHeight="1" x14ac:dyDescent="0.15">
      <c r="A19" s="100"/>
      <c r="B19" s="101"/>
      <c r="C19" s="102"/>
      <c r="D19" s="103"/>
      <c r="E19" s="104" t="s">
        <v>89</v>
      </c>
      <c r="F19" s="105"/>
      <c r="G19" s="106" t="s">
        <v>90</v>
      </c>
      <c r="H19" s="197"/>
      <c r="I19" s="173"/>
      <c r="J19" s="173"/>
      <c r="K19" s="173"/>
      <c r="L19" s="78"/>
      <c r="M19" s="170" t="str">
        <f t="shared" si="0"/>
        <v>不要</v>
      </c>
      <c r="N19" s="171">
        <f t="shared" si="1"/>
        <v>0</v>
      </c>
    </row>
    <row r="20" spans="1:14" s="107" customFormat="1" ht="17.25" customHeight="1" x14ac:dyDescent="0.15">
      <c r="A20" s="100"/>
      <c r="B20" s="101"/>
      <c r="C20" s="102"/>
      <c r="D20" s="103"/>
      <c r="E20" s="104" t="s">
        <v>89</v>
      </c>
      <c r="F20" s="105"/>
      <c r="G20" s="106" t="s">
        <v>90</v>
      </c>
      <c r="H20" s="197"/>
      <c r="I20" s="173"/>
      <c r="J20" s="173"/>
      <c r="K20" s="173"/>
      <c r="L20" s="78"/>
      <c r="M20" s="170" t="str">
        <f t="shared" si="0"/>
        <v>不要</v>
      </c>
      <c r="N20" s="171">
        <f t="shared" si="1"/>
        <v>0</v>
      </c>
    </row>
    <row r="21" spans="1:14" s="107" customFormat="1" ht="17.25" customHeight="1" x14ac:dyDescent="0.15">
      <c r="A21" s="100"/>
      <c r="B21" s="101"/>
      <c r="C21" s="102"/>
      <c r="D21" s="103"/>
      <c r="E21" s="104" t="s">
        <v>89</v>
      </c>
      <c r="F21" s="105"/>
      <c r="G21" s="106" t="s">
        <v>90</v>
      </c>
      <c r="H21" s="197"/>
      <c r="I21" s="173"/>
      <c r="J21" s="173"/>
      <c r="K21" s="173"/>
      <c r="L21" s="78"/>
      <c r="M21" s="170" t="str">
        <f t="shared" si="0"/>
        <v>不要</v>
      </c>
      <c r="N21" s="171">
        <f t="shared" si="1"/>
        <v>0</v>
      </c>
    </row>
    <row r="22" spans="1:14" s="107" customFormat="1" ht="17.25" customHeight="1" x14ac:dyDescent="0.15">
      <c r="A22" s="100"/>
      <c r="B22" s="101"/>
      <c r="C22" s="102"/>
      <c r="D22" s="103"/>
      <c r="E22" s="104" t="s">
        <v>89</v>
      </c>
      <c r="F22" s="105"/>
      <c r="G22" s="106" t="s">
        <v>90</v>
      </c>
      <c r="H22" s="197"/>
      <c r="I22" s="173"/>
      <c r="J22" s="173"/>
      <c r="K22" s="173"/>
      <c r="L22" s="78"/>
      <c r="M22" s="170" t="str">
        <f t="shared" si="0"/>
        <v>不要</v>
      </c>
      <c r="N22" s="171">
        <f t="shared" si="1"/>
        <v>0</v>
      </c>
    </row>
    <row r="23" spans="1:14" s="107" customFormat="1" ht="17.25" customHeight="1" x14ac:dyDescent="0.15">
      <c r="A23" s="100"/>
      <c r="B23" s="101"/>
      <c r="C23" s="102"/>
      <c r="D23" s="103"/>
      <c r="E23" s="104" t="s">
        <v>89</v>
      </c>
      <c r="F23" s="105"/>
      <c r="G23" s="106" t="s">
        <v>90</v>
      </c>
      <c r="H23" s="197"/>
      <c r="I23" s="173"/>
      <c r="J23" s="173"/>
      <c r="K23" s="173"/>
      <c r="L23" s="78"/>
      <c r="M23" s="170" t="str">
        <f t="shared" si="0"/>
        <v>不要</v>
      </c>
      <c r="N23" s="171">
        <f t="shared" si="1"/>
        <v>0</v>
      </c>
    </row>
    <row r="24" spans="1:14" s="107" customFormat="1" ht="17.25" customHeight="1" x14ac:dyDescent="0.15">
      <c r="A24" s="100"/>
      <c r="B24" s="101"/>
      <c r="C24" s="102"/>
      <c r="D24" s="103"/>
      <c r="E24" s="104" t="s">
        <v>89</v>
      </c>
      <c r="F24" s="105"/>
      <c r="G24" s="106" t="s">
        <v>90</v>
      </c>
      <c r="H24" s="197"/>
      <c r="I24" s="173"/>
      <c r="J24" s="173"/>
      <c r="K24" s="173"/>
      <c r="L24" s="78"/>
      <c r="M24" s="170" t="str">
        <f t="shared" si="0"/>
        <v>不要</v>
      </c>
      <c r="N24" s="171">
        <f t="shared" si="1"/>
        <v>0</v>
      </c>
    </row>
    <row r="25" spans="1:14" s="107" customFormat="1" ht="17.25" customHeight="1" x14ac:dyDescent="0.15">
      <c r="A25" s="100"/>
      <c r="B25" s="101"/>
      <c r="C25" s="102"/>
      <c r="D25" s="103"/>
      <c r="E25" s="104" t="s">
        <v>89</v>
      </c>
      <c r="F25" s="105"/>
      <c r="G25" s="106" t="s">
        <v>90</v>
      </c>
      <c r="H25" s="197"/>
      <c r="I25" s="173"/>
      <c r="J25" s="173"/>
      <c r="K25" s="173"/>
      <c r="L25" s="78"/>
      <c r="M25" s="170" t="str">
        <f t="shared" si="0"/>
        <v>不要</v>
      </c>
      <c r="N25" s="171">
        <f t="shared" si="1"/>
        <v>0</v>
      </c>
    </row>
    <row r="26" spans="1:14" s="107" customFormat="1" ht="17.25" customHeight="1" x14ac:dyDescent="0.15">
      <c r="A26" s="100"/>
      <c r="B26" s="101"/>
      <c r="C26" s="102"/>
      <c r="D26" s="103"/>
      <c r="E26" s="104" t="s">
        <v>89</v>
      </c>
      <c r="F26" s="105"/>
      <c r="G26" s="106" t="s">
        <v>90</v>
      </c>
      <c r="H26" s="197"/>
      <c r="I26" s="173"/>
      <c r="J26" s="173"/>
      <c r="K26" s="173"/>
      <c r="L26" s="78"/>
      <c r="M26" s="170" t="str">
        <f t="shared" si="0"/>
        <v>不要</v>
      </c>
      <c r="N26" s="171">
        <f t="shared" si="1"/>
        <v>0</v>
      </c>
    </row>
    <row r="27" spans="1:14" s="107" customFormat="1" ht="17.25" customHeight="1" x14ac:dyDescent="0.15">
      <c r="A27" s="100"/>
      <c r="B27" s="101"/>
      <c r="C27" s="102"/>
      <c r="D27" s="103"/>
      <c r="E27" s="104" t="s">
        <v>89</v>
      </c>
      <c r="F27" s="105"/>
      <c r="G27" s="106" t="s">
        <v>90</v>
      </c>
      <c r="H27" s="197"/>
      <c r="I27" s="173"/>
      <c r="J27" s="173"/>
      <c r="K27" s="173"/>
      <c r="L27" s="78"/>
      <c r="M27" s="170" t="str">
        <f t="shared" si="0"/>
        <v>不要</v>
      </c>
      <c r="N27" s="171">
        <f t="shared" si="1"/>
        <v>0</v>
      </c>
    </row>
    <row r="28" spans="1:14" s="107" customFormat="1" x14ac:dyDescent="0.15">
      <c r="A28" s="100"/>
      <c r="B28" s="101"/>
      <c r="C28" s="102"/>
      <c r="D28" s="103"/>
      <c r="E28" s="104" t="s">
        <v>89</v>
      </c>
      <c r="F28" s="105"/>
      <c r="G28" s="106" t="s">
        <v>90</v>
      </c>
      <c r="H28" s="197"/>
      <c r="I28" s="173"/>
      <c r="J28" s="173"/>
      <c r="K28" s="173"/>
      <c r="L28" s="78"/>
      <c r="M28" s="170" t="str">
        <f t="shared" si="0"/>
        <v>不要</v>
      </c>
      <c r="N28" s="171">
        <f t="shared" si="1"/>
        <v>0</v>
      </c>
    </row>
    <row r="29" spans="1:14" s="107" customFormat="1" ht="17.25" customHeight="1" x14ac:dyDescent="0.15">
      <c r="A29" s="100"/>
      <c r="B29" s="101"/>
      <c r="C29" s="102"/>
      <c r="D29" s="103"/>
      <c r="E29" s="104" t="s">
        <v>89</v>
      </c>
      <c r="F29" s="105"/>
      <c r="G29" s="106" t="s">
        <v>90</v>
      </c>
      <c r="H29" s="197"/>
      <c r="I29" s="173"/>
      <c r="J29" s="173"/>
      <c r="K29" s="173"/>
      <c r="L29" s="78"/>
      <c r="M29" s="170" t="str">
        <f t="shared" si="0"/>
        <v>不要</v>
      </c>
      <c r="N29" s="171">
        <f t="shared" si="1"/>
        <v>0</v>
      </c>
    </row>
    <row r="30" spans="1:14" s="107" customFormat="1" x14ac:dyDescent="0.15">
      <c r="A30" s="100"/>
      <c r="B30" s="101"/>
      <c r="C30" s="102"/>
      <c r="D30" s="103"/>
      <c r="E30" s="104" t="s">
        <v>89</v>
      </c>
      <c r="F30" s="105"/>
      <c r="G30" s="106" t="s">
        <v>90</v>
      </c>
      <c r="H30" s="197"/>
      <c r="I30" s="173"/>
      <c r="J30" s="173"/>
      <c r="K30" s="173"/>
      <c r="L30" s="78"/>
      <c r="M30" s="170" t="str">
        <f t="shared" si="0"/>
        <v>不要</v>
      </c>
      <c r="N30" s="171">
        <f t="shared" si="1"/>
        <v>0</v>
      </c>
    </row>
    <row r="31" spans="1:14" s="107" customFormat="1" x14ac:dyDescent="0.15">
      <c r="A31" s="100"/>
      <c r="B31" s="101"/>
      <c r="C31" s="102"/>
      <c r="D31" s="103"/>
      <c r="E31" s="104" t="s">
        <v>89</v>
      </c>
      <c r="F31" s="105"/>
      <c r="G31" s="106" t="s">
        <v>90</v>
      </c>
      <c r="H31" s="197"/>
      <c r="I31" s="173"/>
      <c r="J31" s="173"/>
      <c r="K31" s="173"/>
      <c r="L31" s="78"/>
      <c r="M31" s="170" t="str">
        <f t="shared" si="0"/>
        <v>不要</v>
      </c>
      <c r="N31" s="171">
        <f t="shared" si="1"/>
        <v>0</v>
      </c>
    </row>
    <row r="32" spans="1:14" s="107" customFormat="1" x14ac:dyDescent="0.15">
      <c r="A32" s="100"/>
      <c r="B32" s="101"/>
      <c r="C32" s="102"/>
      <c r="D32" s="103"/>
      <c r="E32" s="104" t="s">
        <v>89</v>
      </c>
      <c r="F32" s="105"/>
      <c r="G32" s="106" t="s">
        <v>90</v>
      </c>
      <c r="H32" s="197"/>
      <c r="I32" s="173"/>
      <c r="J32" s="173"/>
      <c r="K32" s="173"/>
      <c r="L32" s="78"/>
      <c r="M32" s="170" t="str">
        <f t="shared" si="0"/>
        <v>不要</v>
      </c>
      <c r="N32" s="171">
        <f t="shared" si="1"/>
        <v>0</v>
      </c>
    </row>
    <row r="33" spans="1:15" s="107" customFormat="1" ht="15" thickBot="1" x14ac:dyDescent="0.2">
      <c r="A33" s="100"/>
      <c r="B33" s="101"/>
      <c r="C33" s="102"/>
      <c r="D33" s="103"/>
      <c r="E33" s="104" t="s">
        <v>89</v>
      </c>
      <c r="F33" s="105"/>
      <c r="G33" s="106" t="s">
        <v>90</v>
      </c>
      <c r="H33" s="197"/>
      <c r="I33" s="173"/>
      <c r="J33" s="173"/>
      <c r="K33" s="173"/>
      <c r="L33" s="78"/>
      <c r="M33" s="170" t="str">
        <f t="shared" si="0"/>
        <v>不要</v>
      </c>
      <c r="N33" s="171">
        <f t="shared" si="1"/>
        <v>0</v>
      </c>
    </row>
    <row r="34" spans="1:15" ht="15" thickBot="1" x14ac:dyDescent="0.2">
      <c r="A34" s="303" t="s">
        <v>1</v>
      </c>
      <c r="B34" s="304"/>
      <c r="C34" s="304"/>
      <c r="D34" s="304"/>
      <c r="E34" s="304"/>
      <c r="F34" s="304"/>
      <c r="G34" s="304"/>
      <c r="H34" s="304"/>
      <c r="I34" s="304"/>
      <c r="J34" s="304"/>
      <c r="K34" s="304"/>
      <c r="L34" s="304"/>
      <c r="M34" s="304"/>
      <c r="N34" s="174">
        <f>SUM(N4:N33)</f>
        <v>410000</v>
      </c>
    </row>
    <row r="35" spans="1:15" x14ac:dyDescent="0.15">
      <c r="A35" s="65"/>
      <c r="B35" s="65"/>
      <c r="C35" s="65"/>
      <c r="D35" s="65"/>
      <c r="E35" s="108"/>
      <c r="F35" s="65"/>
      <c r="G35" s="108"/>
      <c r="H35" s="66"/>
      <c r="I35" s="66"/>
      <c r="J35" s="65"/>
      <c r="K35" s="65"/>
      <c r="L35" s="67" t="s">
        <v>78</v>
      </c>
      <c r="M35" s="67"/>
      <c r="N35" s="109">
        <f>SUMIF(M4:M33,"要",N4:N33)</f>
        <v>250000</v>
      </c>
    </row>
    <row r="36" spans="1:15" s="28" customFormat="1" x14ac:dyDescent="0.15">
      <c r="A36" s="28" t="s">
        <v>39</v>
      </c>
      <c r="D36" s="30"/>
      <c r="E36" s="110"/>
      <c r="F36" s="30"/>
      <c r="G36" s="110"/>
      <c r="L36" s="65"/>
      <c r="M36" s="65"/>
    </row>
    <row r="37" spans="1:15" s="28" customFormat="1" x14ac:dyDescent="0.15">
      <c r="D37" s="30"/>
      <c r="E37" s="110"/>
      <c r="F37" s="30"/>
      <c r="G37" s="110"/>
      <c r="L37" s="65"/>
      <c r="M37" s="65"/>
    </row>
    <row r="38" spans="1:15" s="28" customFormat="1" x14ac:dyDescent="0.15">
      <c r="D38" s="30"/>
      <c r="E38" s="110"/>
      <c r="F38" s="30"/>
      <c r="G38" s="110"/>
      <c r="L38" s="65"/>
      <c r="M38" s="65"/>
    </row>
    <row r="39" spans="1:15" s="28" customFormat="1" x14ac:dyDescent="0.15">
      <c r="D39" s="30"/>
      <c r="E39" s="110"/>
      <c r="F39" s="30"/>
      <c r="G39" s="110"/>
    </row>
    <row r="40" spans="1:15" x14ac:dyDescent="0.15">
      <c r="L40" s="84"/>
      <c r="M40" s="84"/>
    </row>
    <row r="43" spans="1:15" x14ac:dyDescent="0.15">
      <c r="O43" s="124"/>
    </row>
    <row r="45" spans="1:15" x14ac:dyDescent="0.15">
      <c r="L45" s="28"/>
      <c r="M45" s="28"/>
    </row>
    <row r="46" spans="1:15" x14ac:dyDescent="0.15">
      <c r="L46" s="28"/>
      <c r="M46" s="28"/>
    </row>
    <row r="47" spans="1:15" x14ac:dyDescent="0.15">
      <c r="L47" s="28"/>
      <c r="M47" s="28"/>
    </row>
    <row r="48" spans="1:15" x14ac:dyDescent="0.15">
      <c r="L48" s="28"/>
      <c r="M48" s="28"/>
    </row>
    <row r="49" spans="12:13" x14ac:dyDescent="0.15">
      <c r="L49" s="28"/>
      <c r="M49" s="28"/>
    </row>
    <row r="88" spans="1:7" x14ac:dyDescent="0.15">
      <c r="A88" s="225" t="s">
        <v>164</v>
      </c>
      <c r="B88" s="226"/>
      <c r="C88" s="226"/>
      <c r="D88" s="229"/>
      <c r="E88" s="230"/>
      <c r="F88" s="229"/>
      <c r="G88" s="230"/>
    </row>
  </sheetData>
  <mergeCells count="10">
    <mergeCell ref="L2:L3"/>
    <mergeCell ref="M2:M3"/>
    <mergeCell ref="N2:N3"/>
    <mergeCell ref="A34:M34"/>
    <mergeCell ref="A2:A3"/>
    <mergeCell ref="B2:B3"/>
    <mergeCell ref="C2:C3"/>
    <mergeCell ref="D2:G3"/>
    <mergeCell ref="H2:H3"/>
    <mergeCell ref="I2:K2"/>
  </mergeCells>
  <phoneticPr fontId="3"/>
  <dataValidations count="4">
    <dataValidation type="list" allowBlank="1" showInputMessage="1" showErrorMessage="1" sqref="L4:L33" xr:uid="{00000000-0002-0000-0300-000000000000}">
      <formula1>"税込（課税）,課税対象外"</formula1>
    </dataValidation>
    <dataValidation type="list" allowBlank="1" showInputMessage="1" showErrorMessage="1" sqref="A4:A33" xr:uid="{00000000-0002-0000-0300-000001000000}">
      <formula1>"選択してください,国内,海外,招聘"</formula1>
    </dataValidation>
    <dataValidation type="list" allowBlank="1" showInputMessage="1" showErrorMessage="1" sqref="M40 M4:M33" xr:uid="{00000000-0002-0000-0300-000002000000}">
      <formula1>"要,不要"</formula1>
    </dataValidation>
    <dataValidation type="list" allowBlank="1" showInputMessage="1" showErrorMessage="1" sqref="L40" xr:uid="{00000000-0002-0000-0300-000003000000}">
      <formula1>"課税,不課税"</formula1>
    </dataValidation>
  </dataValidations>
  <printOptions horizontalCentered="1"/>
  <pageMargins left="0.70866141732283472" right="0.70866141732283472" top="0.74803149606299213" bottom="0.74803149606299213" header="0.31496062992125984" footer="0.31496062992125984"/>
  <pageSetup paperSize="9" scale="8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FF00"/>
  </sheetPr>
  <dimension ref="A1:L88"/>
  <sheetViews>
    <sheetView view="pageBreakPreview" zoomScaleNormal="100" zoomScaleSheetLayoutView="100" workbookViewId="0">
      <selection activeCell="J6" sqref="J6"/>
    </sheetView>
  </sheetViews>
  <sheetFormatPr defaultColWidth="9" defaultRowHeight="14.25" x14ac:dyDescent="0.15"/>
  <cols>
    <col min="1" max="1" width="25.125" style="20" customWidth="1"/>
    <col min="2" max="2" width="19.25" style="20" customWidth="1"/>
    <col min="3" max="7" width="10.25" style="20" customWidth="1"/>
    <col min="8" max="8" width="6.5" style="6" customWidth="1"/>
    <col min="9" max="9" width="4.75" style="20" customWidth="1"/>
    <col min="10" max="10" width="20" style="4" customWidth="1"/>
    <col min="11" max="11" width="8.125" style="4" customWidth="1"/>
    <col min="12" max="12" width="9" style="28"/>
    <col min="13" max="14" width="34" style="20" customWidth="1"/>
    <col min="15" max="16384" width="9" style="20"/>
  </cols>
  <sheetData>
    <row r="1" spans="1:12" ht="17.25" customHeight="1" x14ac:dyDescent="0.15">
      <c r="A1" s="20" t="s">
        <v>97</v>
      </c>
    </row>
    <row r="2" spans="1:12" ht="17.25" customHeight="1" thickBot="1" x14ac:dyDescent="0.2">
      <c r="A2" s="20" t="s">
        <v>42</v>
      </c>
      <c r="B2" s="6"/>
      <c r="C2" s="6"/>
      <c r="D2" s="6"/>
      <c r="E2" s="6"/>
      <c r="F2" s="6"/>
      <c r="G2" s="6"/>
      <c r="J2" s="5" t="s">
        <v>36</v>
      </c>
      <c r="K2" s="5"/>
    </row>
    <row r="3" spans="1:12" ht="17.25" customHeight="1" x14ac:dyDescent="0.15">
      <c r="A3" s="328" t="s">
        <v>13</v>
      </c>
      <c r="B3" s="330" t="s">
        <v>3</v>
      </c>
      <c r="C3" s="311" t="s">
        <v>67</v>
      </c>
      <c r="D3" s="311"/>
      <c r="E3" s="311"/>
      <c r="F3" s="311"/>
      <c r="G3" s="311"/>
      <c r="H3" s="338" t="s">
        <v>98</v>
      </c>
      <c r="I3" s="324" t="s">
        <v>69</v>
      </c>
      <c r="J3" s="326" t="s">
        <v>0</v>
      </c>
      <c r="K3" s="340" t="s">
        <v>99</v>
      </c>
    </row>
    <row r="4" spans="1:12" ht="17.25" customHeight="1" thickBot="1" x14ac:dyDescent="0.2">
      <c r="A4" s="342"/>
      <c r="B4" s="331"/>
      <c r="C4" s="86" t="s">
        <v>100</v>
      </c>
      <c r="D4" s="86" t="s">
        <v>101</v>
      </c>
      <c r="E4" s="86" t="s">
        <v>102</v>
      </c>
      <c r="F4" s="111" t="s">
        <v>103</v>
      </c>
      <c r="G4" s="112" t="s">
        <v>104</v>
      </c>
      <c r="H4" s="339"/>
      <c r="I4" s="325"/>
      <c r="J4" s="327"/>
      <c r="K4" s="341"/>
    </row>
    <row r="5" spans="1:12" ht="17.25" customHeight="1" x14ac:dyDescent="0.15">
      <c r="A5" s="87" t="s">
        <v>43</v>
      </c>
      <c r="B5" s="95" t="s">
        <v>149</v>
      </c>
      <c r="C5" s="152">
        <v>310286</v>
      </c>
      <c r="D5" s="152">
        <v>10</v>
      </c>
      <c r="E5" s="152">
        <v>100000</v>
      </c>
      <c r="F5" s="152">
        <v>300000</v>
      </c>
      <c r="G5" s="152">
        <v>20</v>
      </c>
      <c r="H5" s="139" t="s">
        <v>105</v>
      </c>
      <c r="I5" s="210" t="s">
        <v>159</v>
      </c>
      <c r="J5" s="146">
        <f>ROUNDDOWN((C5*D5+E5+F5)*G5%,0)</f>
        <v>700572</v>
      </c>
      <c r="K5" s="62">
        <f>IF(I5="要",E5*G5%)</f>
        <v>20000</v>
      </c>
    </row>
    <row r="6" spans="1:12" s="33" customFormat="1" ht="17.25" customHeight="1" x14ac:dyDescent="0.15">
      <c r="A6" s="113" t="s">
        <v>43</v>
      </c>
      <c r="B6" s="95" t="s">
        <v>141</v>
      </c>
      <c r="C6" s="176">
        <v>295600</v>
      </c>
      <c r="D6" s="176">
        <v>12</v>
      </c>
      <c r="E6" s="176">
        <v>30000</v>
      </c>
      <c r="F6" s="176">
        <v>0</v>
      </c>
      <c r="G6" s="176">
        <v>100</v>
      </c>
      <c r="H6" s="140" t="s">
        <v>105</v>
      </c>
      <c r="I6" s="210" t="s">
        <v>159</v>
      </c>
      <c r="J6" s="146">
        <f t="shared" ref="J6:J35" si="0">ROUNDDOWN((C6*D6+E6+F6)*G6%,0)</f>
        <v>3577200</v>
      </c>
      <c r="K6" s="62">
        <f t="shared" ref="K6:K35" si="1">IF(I6="要",E6*G6%)</f>
        <v>30000</v>
      </c>
      <c r="L6" s="39"/>
    </row>
    <row r="7" spans="1:12" s="32" customFormat="1" ht="17.25" customHeight="1" x14ac:dyDescent="0.15">
      <c r="A7" s="93" t="s">
        <v>106</v>
      </c>
      <c r="B7" s="95" t="s">
        <v>107</v>
      </c>
      <c r="C7" s="176">
        <v>250000</v>
      </c>
      <c r="D7" s="176">
        <v>12</v>
      </c>
      <c r="E7" s="176">
        <v>0</v>
      </c>
      <c r="F7" s="176">
        <v>0</v>
      </c>
      <c r="G7" s="176">
        <v>100</v>
      </c>
      <c r="H7" s="140" t="s">
        <v>108</v>
      </c>
      <c r="I7" s="210" t="s">
        <v>160</v>
      </c>
      <c r="J7" s="146">
        <f t="shared" si="0"/>
        <v>3000000</v>
      </c>
      <c r="K7" s="62" t="b">
        <f t="shared" si="1"/>
        <v>0</v>
      </c>
      <c r="L7" s="33"/>
    </row>
    <row r="8" spans="1:12" s="32" customFormat="1" ht="17.25" customHeight="1" x14ac:dyDescent="0.15">
      <c r="A8" s="93" t="s">
        <v>106</v>
      </c>
      <c r="B8" s="95" t="s">
        <v>109</v>
      </c>
      <c r="C8" s="176">
        <v>150000</v>
      </c>
      <c r="D8" s="176">
        <v>12</v>
      </c>
      <c r="E8" s="176">
        <v>120000</v>
      </c>
      <c r="F8" s="176">
        <v>0</v>
      </c>
      <c r="G8" s="176">
        <v>30</v>
      </c>
      <c r="H8" s="140" t="s">
        <v>108</v>
      </c>
      <c r="I8" s="210" t="s">
        <v>159</v>
      </c>
      <c r="J8" s="146">
        <f t="shared" si="0"/>
        <v>576000</v>
      </c>
      <c r="K8" s="62">
        <f t="shared" si="1"/>
        <v>36000</v>
      </c>
      <c r="L8" s="33"/>
    </row>
    <row r="9" spans="1:12" s="32" customFormat="1" ht="17.25" customHeight="1" x14ac:dyDescent="0.15">
      <c r="A9" s="93"/>
      <c r="B9" s="95"/>
      <c r="C9" s="176"/>
      <c r="D9" s="176"/>
      <c r="E9" s="176"/>
      <c r="F9" s="176"/>
      <c r="G9" s="176"/>
      <c r="H9" s="140"/>
      <c r="I9" s="211"/>
      <c r="J9" s="146">
        <f t="shared" si="0"/>
        <v>0</v>
      </c>
      <c r="K9" s="62" t="b">
        <f t="shared" si="1"/>
        <v>0</v>
      </c>
      <c r="L9" s="33"/>
    </row>
    <row r="10" spans="1:12" s="32" customFormat="1" ht="17.25" customHeight="1" x14ac:dyDescent="0.15">
      <c r="A10" s="93"/>
      <c r="B10" s="95"/>
      <c r="C10" s="176"/>
      <c r="D10" s="176"/>
      <c r="E10" s="176"/>
      <c r="F10" s="176"/>
      <c r="G10" s="176"/>
      <c r="H10" s="140"/>
      <c r="I10" s="211"/>
      <c r="J10" s="146">
        <f t="shared" si="0"/>
        <v>0</v>
      </c>
      <c r="K10" s="62" t="b">
        <f t="shared" si="1"/>
        <v>0</v>
      </c>
      <c r="L10" s="33"/>
    </row>
    <row r="11" spans="1:12" s="32" customFormat="1" ht="17.25" customHeight="1" x14ac:dyDescent="0.15">
      <c r="A11" s="93"/>
      <c r="B11" s="95"/>
      <c r="C11" s="176"/>
      <c r="D11" s="176"/>
      <c r="E11" s="176"/>
      <c r="F11" s="176"/>
      <c r="G11" s="176"/>
      <c r="H11" s="140"/>
      <c r="I11" s="211"/>
      <c r="J11" s="146">
        <f t="shared" si="0"/>
        <v>0</v>
      </c>
      <c r="K11" s="62" t="b">
        <f t="shared" si="1"/>
        <v>0</v>
      </c>
      <c r="L11" s="33"/>
    </row>
    <row r="12" spans="1:12" s="32" customFormat="1" ht="17.25" customHeight="1" x14ac:dyDescent="0.15">
      <c r="A12" s="93"/>
      <c r="B12" s="95"/>
      <c r="C12" s="176"/>
      <c r="D12" s="176"/>
      <c r="E12" s="176"/>
      <c r="F12" s="176"/>
      <c r="G12" s="176"/>
      <c r="H12" s="140"/>
      <c r="I12" s="211"/>
      <c r="J12" s="146">
        <f t="shared" si="0"/>
        <v>0</v>
      </c>
      <c r="K12" s="62" t="b">
        <f t="shared" si="1"/>
        <v>0</v>
      </c>
      <c r="L12" s="33"/>
    </row>
    <row r="13" spans="1:12" s="32" customFormat="1" ht="17.25" customHeight="1" x14ac:dyDescent="0.15">
      <c r="A13" s="93"/>
      <c r="B13" s="95"/>
      <c r="C13" s="176"/>
      <c r="D13" s="176"/>
      <c r="E13" s="176"/>
      <c r="F13" s="176"/>
      <c r="G13" s="176"/>
      <c r="H13" s="140"/>
      <c r="I13" s="211"/>
      <c r="J13" s="146">
        <f t="shared" si="0"/>
        <v>0</v>
      </c>
      <c r="K13" s="62" t="b">
        <f t="shared" si="1"/>
        <v>0</v>
      </c>
      <c r="L13" s="33"/>
    </row>
    <row r="14" spans="1:12" s="32" customFormat="1" ht="17.25" customHeight="1" x14ac:dyDescent="0.15">
      <c r="A14" s="93"/>
      <c r="B14" s="95"/>
      <c r="C14" s="176"/>
      <c r="D14" s="176"/>
      <c r="E14" s="176"/>
      <c r="F14" s="176"/>
      <c r="G14" s="176"/>
      <c r="H14" s="140"/>
      <c r="I14" s="211"/>
      <c r="J14" s="146">
        <f t="shared" si="0"/>
        <v>0</v>
      </c>
      <c r="K14" s="62" t="b">
        <f t="shared" si="1"/>
        <v>0</v>
      </c>
      <c r="L14" s="33"/>
    </row>
    <row r="15" spans="1:12" s="32" customFormat="1" ht="17.25" customHeight="1" x14ac:dyDescent="0.15">
      <c r="A15" s="93"/>
      <c r="B15" s="95"/>
      <c r="C15" s="176"/>
      <c r="D15" s="176"/>
      <c r="E15" s="176"/>
      <c r="F15" s="176"/>
      <c r="G15" s="176"/>
      <c r="H15" s="140"/>
      <c r="I15" s="211"/>
      <c r="J15" s="146">
        <f t="shared" si="0"/>
        <v>0</v>
      </c>
      <c r="K15" s="62" t="b">
        <f t="shared" si="1"/>
        <v>0</v>
      </c>
      <c r="L15" s="33"/>
    </row>
    <row r="16" spans="1:12" s="32" customFormat="1" ht="17.25" customHeight="1" x14ac:dyDescent="0.15">
      <c r="A16" s="93"/>
      <c r="B16" s="95"/>
      <c r="C16" s="176"/>
      <c r="D16" s="176"/>
      <c r="E16" s="176"/>
      <c r="F16" s="176"/>
      <c r="G16" s="176"/>
      <c r="H16" s="140"/>
      <c r="I16" s="211"/>
      <c r="J16" s="146">
        <f t="shared" si="0"/>
        <v>0</v>
      </c>
      <c r="K16" s="62" t="b">
        <f t="shared" si="1"/>
        <v>0</v>
      </c>
      <c r="L16" s="33"/>
    </row>
    <row r="17" spans="1:12" s="32" customFormat="1" ht="17.25" customHeight="1" x14ac:dyDescent="0.15">
      <c r="A17" s="93"/>
      <c r="B17" s="95"/>
      <c r="C17" s="176"/>
      <c r="D17" s="176"/>
      <c r="E17" s="176"/>
      <c r="F17" s="176"/>
      <c r="G17" s="176"/>
      <c r="H17" s="140"/>
      <c r="I17" s="211"/>
      <c r="J17" s="146">
        <f t="shared" si="0"/>
        <v>0</v>
      </c>
      <c r="K17" s="62" t="b">
        <f t="shared" si="1"/>
        <v>0</v>
      </c>
      <c r="L17" s="33"/>
    </row>
    <row r="18" spans="1:12" s="32" customFormat="1" ht="17.25" customHeight="1" x14ac:dyDescent="0.15">
      <c r="A18" s="93"/>
      <c r="B18" s="95"/>
      <c r="C18" s="176"/>
      <c r="D18" s="176"/>
      <c r="E18" s="176"/>
      <c r="F18" s="176"/>
      <c r="G18" s="176"/>
      <c r="H18" s="140"/>
      <c r="I18" s="211"/>
      <c r="J18" s="146">
        <f t="shared" si="0"/>
        <v>0</v>
      </c>
      <c r="K18" s="62" t="b">
        <f t="shared" si="1"/>
        <v>0</v>
      </c>
      <c r="L18" s="33"/>
    </row>
    <row r="19" spans="1:12" s="32" customFormat="1" ht="17.25" customHeight="1" x14ac:dyDescent="0.15">
      <c r="A19" s="93"/>
      <c r="B19" s="95"/>
      <c r="C19" s="176"/>
      <c r="D19" s="176"/>
      <c r="E19" s="176"/>
      <c r="F19" s="176"/>
      <c r="G19" s="176"/>
      <c r="H19" s="140"/>
      <c r="I19" s="211"/>
      <c r="J19" s="146">
        <f t="shared" si="0"/>
        <v>0</v>
      </c>
      <c r="K19" s="62" t="b">
        <f t="shared" si="1"/>
        <v>0</v>
      </c>
      <c r="L19" s="33"/>
    </row>
    <row r="20" spans="1:12" s="32" customFormat="1" ht="17.25" customHeight="1" x14ac:dyDescent="0.15">
      <c r="A20" s="93"/>
      <c r="B20" s="95"/>
      <c r="C20" s="176"/>
      <c r="D20" s="176"/>
      <c r="E20" s="176"/>
      <c r="F20" s="176"/>
      <c r="G20" s="176"/>
      <c r="H20" s="140"/>
      <c r="I20" s="211"/>
      <c r="J20" s="146">
        <f t="shared" si="0"/>
        <v>0</v>
      </c>
      <c r="K20" s="62" t="b">
        <f t="shared" si="1"/>
        <v>0</v>
      </c>
      <c r="L20" s="33"/>
    </row>
    <row r="21" spans="1:12" s="32" customFormat="1" ht="17.25" customHeight="1" x14ac:dyDescent="0.15">
      <c r="A21" s="93"/>
      <c r="B21" s="95"/>
      <c r="C21" s="176"/>
      <c r="D21" s="176"/>
      <c r="E21" s="176"/>
      <c r="F21" s="176"/>
      <c r="G21" s="176"/>
      <c r="H21" s="140"/>
      <c r="I21" s="211"/>
      <c r="J21" s="146">
        <f t="shared" si="0"/>
        <v>0</v>
      </c>
      <c r="K21" s="62" t="b">
        <f t="shared" si="1"/>
        <v>0</v>
      </c>
      <c r="L21" s="33"/>
    </row>
    <row r="22" spans="1:12" s="32" customFormat="1" ht="17.25" customHeight="1" x14ac:dyDescent="0.15">
      <c r="A22" s="93"/>
      <c r="B22" s="95"/>
      <c r="C22" s="176"/>
      <c r="D22" s="176"/>
      <c r="E22" s="176"/>
      <c r="F22" s="176"/>
      <c r="G22" s="176"/>
      <c r="H22" s="140"/>
      <c r="I22" s="211"/>
      <c r="J22" s="146">
        <f t="shared" si="0"/>
        <v>0</v>
      </c>
      <c r="K22" s="62" t="b">
        <f t="shared" si="1"/>
        <v>0</v>
      </c>
      <c r="L22" s="33"/>
    </row>
    <row r="23" spans="1:12" s="32" customFormat="1" ht="17.25" customHeight="1" x14ac:dyDescent="0.15">
      <c r="A23" s="93"/>
      <c r="B23" s="95"/>
      <c r="C23" s="176"/>
      <c r="D23" s="176"/>
      <c r="E23" s="176"/>
      <c r="F23" s="176"/>
      <c r="G23" s="176"/>
      <c r="H23" s="140"/>
      <c r="I23" s="211"/>
      <c r="J23" s="146">
        <f t="shared" si="0"/>
        <v>0</v>
      </c>
      <c r="K23" s="62" t="b">
        <f t="shared" si="1"/>
        <v>0</v>
      </c>
      <c r="L23" s="33"/>
    </row>
    <row r="24" spans="1:12" s="32" customFormat="1" ht="17.25" customHeight="1" x14ac:dyDescent="0.15">
      <c r="A24" s="93"/>
      <c r="B24" s="95"/>
      <c r="C24" s="176"/>
      <c r="D24" s="176"/>
      <c r="E24" s="176"/>
      <c r="F24" s="176"/>
      <c r="G24" s="176"/>
      <c r="H24" s="140"/>
      <c r="I24" s="211"/>
      <c r="J24" s="146">
        <f t="shared" si="0"/>
        <v>0</v>
      </c>
      <c r="K24" s="62" t="b">
        <f t="shared" si="1"/>
        <v>0</v>
      </c>
      <c r="L24" s="33"/>
    </row>
    <row r="25" spans="1:12" s="32" customFormat="1" ht="16.5" customHeight="1" x14ac:dyDescent="0.15">
      <c r="A25" s="93"/>
      <c r="B25" s="95"/>
      <c r="C25" s="176"/>
      <c r="D25" s="176"/>
      <c r="E25" s="176"/>
      <c r="F25" s="176"/>
      <c r="G25" s="176"/>
      <c r="H25" s="140"/>
      <c r="I25" s="211"/>
      <c r="J25" s="146">
        <f t="shared" si="0"/>
        <v>0</v>
      </c>
      <c r="K25" s="62" t="b">
        <f t="shared" si="1"/>
        <v>0</v>
      </c>
      <c r="L25" s="33"/>
    </row>
    <row r="26" spans="1:12" s="32" customFormat="1" ht="16.5" customHeight="1" x14ac:dyDescent="0.15">
      <c r="A26" s="93"/>
      <c r="B26" s="95"/>
      <c r="C26" s="176"/>
      <c r="D26" s="176"/>
      <c r="E26" s="176"/>
      <c r="F26" s="176"/>
      <c r="G26" s="176"/>
      <c r="H26" s="140"/>
      <c r="I26" s="211"/>
      <c r="J26" s="146">
        <f t="shared" si="0"/>
        <v>0</v>
      </c>
      <c r="K26" s="62" t="b">
        <f t="shared" si="1"/>
        <v>0</v>
      </c>
      <c r="L26" s="33"/>
    </row>
    <row r="27" spans="1:12" s="32" customFormat="1" ht="16.5" customHeight="1" x14ac:dyDescent="0.15">
      <c r="A27" s="93"/>
      <c r="B27" s="95"/>
      <c r="C27" s="176"/>
      <c r="D27" s="176"/>
      <c r="E27" s="176"/>
      <c r="F27" s="176"/>
      <c r="G27" s="176"/>
      <c r="H27" s="140"/>
      <c r="I27" s="211"/>
      <c r="J27" s="146">
        <f t="shared" si="0"/>
        <v>0</v>
      </c>
      <c r="K27" s="62" t="b">
        <f t="shared" si="1"/>
        <v>0</v>
      </c>
      <c r="L27" s="33"/>
    </row>
    <row r="28" spans="1:12" s="32" customFormat="1" ht="16.5" customHeight="1" x14ac:dyDescent="0.15">
      <c r="A28" s="93"/>
      <c r="B28" s="95"/>
      <c r="C28" s="176"/>
      <c r="D28" s="176"/>
      <c r="E28" s="176"/>
      <c r="F28" s="176"/>
      <c r="G28" s="176"/>
      <c r="H28" s="140"/>
      <c r="I28" s="211"/>
      <c r="J28" s="146">
        <f t="shared" si="0"/>
        <v>0</v>
      </c>
      <c r="K28" s="62" t="b">
        <f t="shared" si="1"/>
        <v>0</v>
      </c>
      <c r="L28" s="33"/>
    </row>
    <row r="29" spans="1:12" s="32" customFormat="1" ht="17.25" customHeight="1" x14ac:dyDescent="0.15">
      <c r="A29" s="114"/>
      <c r="B29" s="167"/>
      <c r="C29" s="177"/>
      <c r="D29" s="177"/>
      <c r="E29" s="177"/>
      <c r="F29" s="177"/>
      <c r="G29" s="177"/>
      <c r="H29" s="141"/>
      <c r="I29" s="211"/>
      <c r="J29" s="146">
        <f t="shared" si="0"/>
        <v>0</v>
      </c>
      <c r="K29" s="62" t="b">
        <f t="shared" si="1"/>
        <v>0</v>
      </c>
      <c r="L29" s="33"/>
    </row>
    <row r="30" spans="1:12" s="32" customFormat="1" ht="16.5" customHeight="1" x14ac:dyDescent="0.15">
      <c r="A30" s="114"/>
      <c r="B30" s="167"/>
      <c r="C30" s="177"/>
      <c r="D30" s="177"/>
      <c r="E30" s="177"/>
      <c r="F30" s="177"/>
      <c r="G30" s="177"/>
      <c r="H30" s="141"/>
      <c r="I30" s="211"/>
      <c r="J30" s="146">
        <f t="shared" si="0"/>
        <v>0</v>
      </c>
      <c r="K30" s="62" t="b">
        <f t="shared" si="1"/>
        <v>0</v>
      </c>
      <c r="L30" s="33"/>
    </row>
    <row r="31" spans="1:12" s="32" customFormat="1" ht="16.5" customHeight="1" x14ac:dyDescent="0.15">
      <c r="A31" s="114"/>
      <c r="B31" s="167"/>
      <c r="C31" s="177"/>
      <c r="D31" s="177"/>
      <c r="E31" s="177"/>
      <c r="F31" s="177"/>
      <c r="G31" s="177"/>
      <c r="H31" s="141"/>
      <c r="I31" s="211"/>
      <c r="J31" s="146">
        <f t="shared" si="0"/>
        <v>0</v>
      </c>
      <c r="K31" s="62" t="b">
        <f t="shared" si="1"/>
        <v>0</v>
      </c>
      <c r="L31" s="33"/>
    </row>
    <row r="32" spans="1:12" s="32" customFormat="1" ht="16.5" customHeight="1" x14ac:dyDescent="0.15">
      <c r="A32" s="114"/>
      <c r="B32" s="167"/>
      <c r="C32" s="177"/>
      <c r="D32" s="177"/>
      <c r="E32" s="177"/>
      <c r="F32" s="177"/>
      <c r="G32" s="177"/>
      <c r="H32" s="141"/>
      <c r="I32" s="211"/>
      <c r="J32" s="146">
        <f t="shared" si="0"/>
        <v>0</v>
      </c>
      <c r="K32" s="62" t="b">
        <f t="shared" si="1"/>
        <v>0</v>
      </c>
      <c r="L32" s="33"/>
    </row>
    <row r="33" spans="1:12" s="32" customFormat="1" ht="16.5" customHeight="1" x14ac:dyDescent="0.15">
      <c r="A33" s="114"/>
      <c r="B33" s="167"/>
      <c r="C33" s="177"/>
      <c r="D33" s="177"/>
      <c r="E33" s="177"/>
      <c r="F33" s="177"/>
      <c r="G33" s="177"/>
      <c r="H33" s="141"/>
      <c r="I33" s="211"/>
      <c r="J33" s="146">
        <f t="shared" si="0"/>
        <v>0</v>
      </c>
      <c r="K33" s="62" t="b">
        <f t="shared" si="1"/>
        <v>0</v>
      </c>
      <c r="L33" s="33"/>
    </row>
    <row r="34" spans="1:12" s="32" customFormat="1" ht="16.5" customHeight="1" x14ac:dyDescent="0.15">
      <c r="A34" s="114"/>
      <c r="B34" s="167"/>
      <c r="C34" s="177"/>
      <c r="D34" s="177"/>
      <c r="E34" s="177"/>
      <c r="F34" s="177"/>
      <c r="G34" s="177"/>
      <c r="H34" s="141"/>
      <c r="I34" s="212"/>
      <c r="J34" s="146">
        <f t="shared" si="0"/>
        <v>0</v>
      </c>
      <c r="K34" s="62" t="b">
        <f t="shared" si="1"/>
        <v>0</v>
      </c>
      <c r="L34" s="33"/>
    </row>
    <row r="35" spans="1:12" s="32" customFormat="1" ht="16.5" customHeight="1" thickBot="1" x14ac:dyDescent="0.2">
      <c r="A35" s="115"/>
      <c r="B35" s="192"/>
      <c r="C35" s="178"/>
      <c r="D35" s="178"/>
      <c r="E35" s="178"/>
      <c r="F35" s="178"/>
      <c r="G35" s="178"/>
      <c r="H35" s="142"/>
      <c r="I35" s="212"/>
      <c r="J35" s="146">
        <f t="shared" si="0"/>
        <v>0</v>
      </c>
      <c r="K35" s="62" t="b">
        <f t="shared" si="1"/>
        <v>0</v>
      </c>
      <c r="L35" s="33"/>
    </row>
    <row r="36" spans="1:12" ht="16.5" customHeight="1" thickBot="1" x14ac:dyDescent="0.2">
      <c r="A36" s="303" t="s">
        <v>1</v>
      </c>
      <c r="B36" s="304"/>
      <c r="C36" s="304"/>
      <c r="D36" s="304"/>
      <c r="E36" s="304"/>
      <c r="F36" s="304"/>
      <c r="G36" s="304"/>
      <c r="H36" s="304"/>
      <c r="I36" s="304"/>
      <c r="J36" s="151">
        <f>SUM(J5:J35)</f>
        <v>7853772</v>
      </c>
      <c r="K36" s="40">
        <f>SUM(K5:K35)</f>
        <v>86000</v>
      </c>
    </row>
    <row r="37" spans="1:12" ht="16.5" customHeight="1" x14ac:dyDescent="0.15">
      <c r="A37" s="65"/>
      <c r="B37" s="65"/>
      <c r="C37" s="65"/>
      <c r="D37" s="65"/>
      <c r="E37" s="65"/>
      <c r="F37" s="65"/>
      <c r="G37" s="66"/>
      <c r="H37" s="65"/>
      <c r="I37" s="116" t="s">
        <v>110</v>
      </c>
      <c r="J37" s="4">
        <f>SUMIF(I5:I35,"要",J5:J35)</f>
        <v>4853772</v>
      </c>
    </row>
    <row r="38" spans="1:12" s="28" customFormat="1" x14ac:dyDescent="0.15">
      <c r="H38" s="30"/>
      <c r="I38" s="116" t="s">
        <v>111</v>
      </c>
      <c r="J38" s="4">
        <f>K36</f>
        <v>86000</v>
      </c>
      <c r="K38" s="4"/>
    </row>
    <row r="39" spans="1:12" s="28" customFormat="1" x14ac:dyDescent="0.15">
      <c r="F39" s="65"/>
      <c r="G39" s="66"/>
      <c r="H39" s="65"/>
      <c r="I39" s="67" t="s">
        <v>112</v>
      </c>
      <c r="J39" s="117">
        <f>J37-J38</f>
        <v>4767772</v>
      </c>
      <c r="K39" s="117"/>
    </row>
    <row r="40" spans="1:12" s="28" customFormat="1" x14ac:dyDescent="0.15">
      <c r="A40" s="28" t="s">
        <v>39</v>
      </c>
      <c r="H40" s="30"/>
      <c r="I40" s="65"/>
      <c r="J40" s="29"/>
      <c r="K40" s="29"/>
    </row>
    <row r="41" spans="1:12" s="28" customFormat="1" x14ac:dyDescent="0.15">
      <c r="H41" s="30"/>
      <c r="J41" s="29"/>
      <c r="K41" s="29"/>
    </row>
    <row r="42" spans="1:12" s="28" customFormat="1" x14ac:dyDescent="0.15">
      <c r="H42" s="29"/>
      <c r="I42" s="84"/>
    </row>
    <row r="47" spans="1:12" x14ac:dyDescent="0.15">
      <c r="A47" s="19"/>
      <c r="I47" s="28"/>
    </row>
    <row r="48" spans="1:12" x14ac:dyDescent="0.15">
      <c r="A48" s="19"/>
      <c r="I48" s="28"/>
    </row>
    <row r="49" spans="1:9" x14ac:dyDescent="0.15">
      <c r="A49" s="19"/>
      <c r="I49" s="28"/>
    </row>
    <row r="50" spans="1:9" x14ac:dyDescent="0.15">
      <c r="A50" s="19"/>
      <c r="I50" s="28"/>
    </row>
    <row r="51" spans="1:9" x14ac:dyDescent="0.15">
      <c r="I51" s="28"/>
    </row>
    <row r="88" spans="1:7" x14ac:dyDescent="0.15">
      <c r="A88" s="225" t="s">
        <v>164</v>
      </c>
      <c r="B88" s="226"/>
      <c r="C88" s="226"/>
      <c r="D88" s="226"/>
      <c r="E88" s="226"/>
      <c r="F88" s="226"/>
      <c r="G88" s="226"/>
    </row>
  </sheetData>
  <mergeCells count="8">
    <mergeCell ref="H3:H4"/>
    <mergeCell ref="I3:I4"/>
    <mergeCell ref="J3:J4"/>
    <mergeCell ref="K3:K4"/>
    <mergeCell ref="A36:I36"/>
    <mergeCell ref="A3:A4"/>
    <mergeCell ref="B3:B4"/>
    <mergeCell ref="C3:G3"/>
  </mergeCells>
  <phoneticPr fontId="3"/>
  <dataValidations count="2">
    <dataValidation type="list" allowBlank="1" showInputMessage="1" showErrorMessage="1" sqref="H5:H35" xr:uid="{00000000-0002-0000-0400-000000000000}">
      <formula1>"直雇用,派遣"</formula1>
    </dataValidation>
    <dataValidation type="list" allowBlank="1" showInputMessage="1" showErrorMessage="1" sqref="I42 I5:I34" xr:uid="{00000000-0002-0000-0400-000001000000}">
      <formula1>"要,不要"</formula1>
    </dataValidation>
  </dataValidations>
  <printOptions horizontalCentered="1"/>
  <pageMargins left="0.70866141732283472" right="0.70866141732283472" top="0.74803149606299213" bottom="0.74803149606299213" header="0.31496062992125984" footer="0.31496062992125984"/>
  <pageSetup paperSize="9" scale="80" fitToHeight="0" orientation="landscape"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pageSetUpPr fitToPage="1"/>
  </sheetPr>
  <dimension ref="A1:K88"/>
  <sheetViews>
    <sheetView view="pageBreakPreview" zoomScaleNormal="100" workbookViewId="0">
      <selection activeCell="E2" sqref="E2"/>
    </sheetView>
  </sheetViews>
  <sheetFormatPr defaultColWidth="9" defaultRowHeight="14.25" x14ac:dyDescent="0.15"/>
  <cols>
    <col min="1" max="1" width="25.25" style="20" customWidth="1"/>
    <col min="2" max="2" width="48.5" style="20" customWidth="1"/>
    <col min="3" max="3" width="14.5" style="20" customWidth="1"/>
    <col min="4" max="4" width="8.875" style="20" customWidth="1"/>
    <col min="5" max="5" width="13.125" style="20" customWidth="1"/>
    <col min="6" max="6" width="6.25" style="20" hidden="1" customWidth="1"/>
    <col min="7" max="7" width="17" style="4" customWidth="1"/>
    <col min="8" max="16384" width="9" style="20"/>
  </cols>
  <sheetData>
    <row r="1" spans="1:11" ht="17.25" customHeight="1" x14ac:dyDescent="0.15">
      <c r="A1" s="20" t="s">
        <v>97</v>
      </c>
      <c r="G1" s="20"/>
      <c r="H1" s="6"/>
      <c r="J1" s="4"/>
      <c r="K1" s="28"/>
    </row>
    <row r="2" spans="1:11" ht="15" thickBot="1" x14ac:dyDescent="0.2">
      <c r="A2" s="20" t="s">
        <v>12</v>
      </c>
      <c r="G2" s="5" t="s">
        <v>36</v>
      </c>
    </row>
    <row r="3" spans="1:11" ht="17.25" customHeight="1" x14ac:dyDescent="0.15">
      <c r="A3" s="343" t="s">
        <v>3</v>
      </c>
      <c r="B3" s="330" t="s">
        <v>15</v>
      </c>
      <c r="C3" s="311" t="s">
        <v>113</v>
      </c>
      <c r="D3" s="311"/>
      <c r="E3" s="338" t="s">
        <v>114</v>
      </c>
      <c r="F3" s="324" t="s">
        <v>69</v>
      </c>
      <c r="G3" s="326" t="s">
        <v>0</v>
      </c>
    </row>
    <row r="4" spans="1:11" ht="17.25" customHeight="1" thickBot="1" x14ac:dyDescent="0.2">
      <c r="A4" s="342"/>
      <c r="B4" s="331"/>
      <c r="C4" s="70" t="s">
        <v>70</v>
      </c>
      <c r="D4" s="70" t="s">
        <v>85</v>
      </c>
      <c r="E4" s="344"/>
      <c r="F4" s="325"/>
      <c r="G4" s="327"/>
    </row>
    <row r="5" spans="1:11" s="28" customFormat="1" ht="17.25" customHeight="1" x14ac:dyDescent="0.15">
      <c r="A5" s="60" t="s">
        <v>115</v>
      </c>
      <c r="B5" s="137" t="s">
        <v>116</v>
      </c>
      <c r="C5" s="137">
        <v>2500</v>
      </c>
      <c r="D5" s="137">
        <v>2</v>
      </c>
      <c r="E5" s="179" t="s">
        <v>162</v>
      </c>
      <c r="F5" s="166" t="str">
        <f>IF(E5="課税対象外","要","不要")</f>
        <v>要</v>
      </c>
      <c r="G5" s="146">
        <f>ROUNDDOWN(C5*D5,0)</f>
        <v>5000</v>
      </c>
      <c r="H5" s="39"/>
    </row>
    <row r="6" spans="1:11" ht="17.25" customHeight="1" x14ac:dyDescent="0.15">
      <c r="A6" s="118" t="s">
        <v>115</v>
      </c>
      <c r="B6" s="138" t="s">
        <v>117</v>
      </c>
      <c r="C6" s="138">
        <v>12000</v>
      </c>
      <c r="D6" s="138">
        <v>1</v>
      </c>
      <c r="E6" s="134" t="s">
        <v>161</v>
      </c>
      <c r="F6" s="166" t="str">
        <f>IF(E6="課税対象外","要","不要")</f>
        <v>不要</v>
      </c>
      <c r="G6" s="146">
        <f t="shared" ref="G6:G28" si="0">ROUNDDOWN(C6*D6,0)</f>
        <v>12000</v>
      </c>
    </row>
    <row r="7" spans="1:11" ht="17.25" customHeight="1" x14ac:dyDescent="0.15">
      <c r="A7" s="63"/>
      <c r="B7" s="126"/>
      <c r="C7" s="126"/>
      <c r="D7" s="126"/>
      <c r="E7" s="134"/>
      <c r="F7" s="166" t="str">
        <f t="shared" ref="F7:F28" si="1">IF(E7="課税対象外","要","不要")</f>
        <v>不要</v>
      </c>
      <c r="G7" s="146">
        <f t="shared" si="0"/>
        <v>0</v>
      </c>
    </row>
    <row r="8" spans="1:11" ht="17.25" customHeight="1" x14ac:dyDescent="0.15">
      <c r="A8" s="63"/>
      <c r="B8" s="126"/>
      <c r="C8" s="126"/>
      <c r="D8" s="126"/>
      <c r="E8" s="134"/>
      <c r="F8" s="166" t="str">
        <f t="shared" si="1"/>
        <v>不要</v>
      </c>
      <c r="G8" s="146">
        <f t="shared" si="0"/>
        <v>0</v>
      </c>
    </row>
    <row r="9" spans="1:11" ht="17.25" customHeight="1" x14ac:dyDescent="0.15">
      <c r="A9" s="63"/>
      <c r="B9" s="126"/>
      <c r="C9" s="126"/>
      <c r="D9" s="126"/>
      <c r="E9" s="134"/>
      <c r="F9" s="166" t="str">
        <f t="shared" si="1"/>
        <v>不要</v>
      </c>
      <c r="G9" s="146">
        <f t="shared" si="0"/>
        <v>0</v>
      </c>
    </row>
    <row r="10" spans="1:11" ht="17.25" customHeight="1" x14ac:dyDescent="0.15">
      <c r="A10" s="63"/>
      <c r="B10" s="126"/>
      <c r="C10" s="126"/>
      <c r="D10" s="126"/>
      <c r="E10" s="134"/>
      <c r="F10" s="166" t="str">
        <f t="shared" si="1"/>
        <v>不要</v>
      </c>
      <c r="G10" s="146">
        <f t="shared" si="0"/>
        <v>0</v>
      </c>
    </row>
    <row r="11" spans="1:11" ht="17.25" customHeight="1" x14ac:dyDescent="0.15">
      <c r="A11" s="63"/>
      <c r="B11" s="126"/>
      <c r="C11" s="126"/>
      <c r="D11" s="126"/>
      <c r="E11" s="134"/>
      <c r="F11" s="166" t="str">
        <f t="shared" si="1"/>
        <v>不要</v>
      </c>
      <c r="G11" s="146">
        <f t="shared" si="0"/>
        <v>0</v>
      </c>
    </row>
    <row r="12" spans="1:11" ht="17.25" customHeight="1" x14ac:dyDescent="0.15">
      <c r="A12" s="63"/>
      <c r="B12" s="126"/>
      <c r="C12" s="126"/>
      <c r="D12" s="126"/>
      <c r="E12" s="134"/>
      <c r="F12" s="166" t="str">
        <f t="shared" si="1"/>
        <v>不要</v>
      </c>
      <c r="G12" s="146">
        <f t="shared" si="0"/>
        <v>0</v>
      </c>
    </row>
    <row r="13" spans="1:11" ht="17.25" customHeight="1" x14ac:dyDescent="0.15">
      <c r="A13" s="63"/>
      <c r="B13" s="126"/>
      <c r="C13" s="126"/>
      <c r="D13" s="126"/>
      <c r="E13" s="134"/>
      <c r="F13" s="166" t="str">
        <f t="shared" si="1"/>
        <v>不要</v>
      </c>
      <c r="G13" s="146">
        <f t="shared" si="0"/>
        <v>0</v>
      </c>
    </row>
    <row r="14" spans="1:11" ht="17.25" customHeight="1" x14ac:dyDescent="0.15">
      <c r="A14" s="63"/>
      <c r="B14" s="126"/>
      <c r="C14" s="126"/>
      <c r="D14" s="126"/>
      <c r="E14" s="134"/>
      <c r="F14" s="166" t="str">
        <f t="shared" si="1"/>
        <v>不要</v>
      </c>
      <c r="G14" s="146">
        <f t="shared" si="0"/>
        <v>0</v>
      </c>
    </row>
    <row r="15" spans="1:11" ht="17.25" customHeight="1" x14ac:dyDescent="0.15">
      <c r="A15" s="63"/>
      <c r="B15" s="126"/>
      <c r="C15" s="126"/>
      <c r="D15" s="126"/>
      <c r="E15" s="134"/>
      <c r="F15" s="166" t="str">
        <f t="shared" si="1"/>
        <v>不要</v>
      </c>
      <c r="G15" s="146">
        <f t="shared" si="0"/>
        <v>0</v>
      </c>
    </row>
    <row r="16" spans="1:11" ht="17.25" customHeight="1" x14ac:dyDescent="0.15">
      <c r="A16" s="63"/>
      <c r="B16" s="126"/>
      <c r="C16" s="126"/>
      <c r="D16" s="126"/>
      <c r="E16" s="134"/>
      <c r="F16" s="166" t="str">
        <f t="shared" si="1"/>
        <v>不要</v>
      </c>
      <c r="G16" s="146">
        <f t="shared" si="0"/>
        <v>0</v>
      </c>
    </row>
    <row r="17" spans="1:7" ht="17.25" customHeight="1" x14ac:dyDescent="0.15">
      <c r="A17" s="63"/>
      <c r="B17" s="126"/>
      <c r="C17" s="126"/>
      <c r="D17" s="126"/>
      <c r="E17" s="134"/>
      <c r="F17" s="166" t="str">
        <f t="shared" si="1"/>
        <v>不要</v>
      </c>
      <c r="G17" s="146">
        <f t="shared" si="0"/>
        <v>0</v>
      </c>
    </row>
    <row r="18" spans="1:7" ht="17.25" customHeight="1" x14ac:dyDescent="0.15">
      <c r="A18" s="63"/>
      <c r="B18" s="126"/>
      <c r="C18" s="126"/>
      <c r="D18" s="126"/>
      <c r="E18" s="134"/>
      <c r="F18" s="166" t="str">
        <f t="shared" si="1"/>
        <v>不要</v>
      </c>
      <c r="G18" s="146">
        <f t="shared" si="0"/>
        <v>0</v>
      </c>
    </row>
    <row r="19" spans="1:7" ht="17.25" customHeight="1" x14ac:dyDescent="0.15">
      <c r="A19" s="63"/>
      <c r="B19" s="126"/>
      <c r="C19" s="126"/>
      <c r="D19" s="126"/>
      <c r="E19" s="134"/>
      <c r="F19" s="166" t="str">
        <f t="shared" si="1"/>
        <v>不要</v>
      </c>
      <c r="G19" s="146">
        <f t="shared" si="0"/>
        <v>0</v>
      </c>
    </row>
    <row r="20" spans="1:7" ht="17.25" customHeight="1" x14ac:dyDescent="0.15">
      <c r="A20" s="63"/>
      <c r="B20" s="126"/>
      <c r="C20" s="126"/>
      <c r="D20" s="126"/>
      <c r="E20" s="134"/>
      <c r="F20" s="166" t="str">
        <f t="shared" si="1"/>
        <v>不要</v>
      </c>
      <c r="G20" s="146">
        <f t="shared" si="0"/>
        <v>0</v>
      </c>
    </row>
    <row r="21" spans="1:7" ht="17.25" customHeight="1" x14ac:dyDescent="0.15">
      <c r="A21" s="63"/>
      <c r="B21" s="126"/>
      <c r="C21" s="126"/>
      <c r="D21" s="126"/>
      <c r="E21" s="134"/>
      <c r="F21" s="166" t="str">
        <f t="shared" si="1"/>
        <v>不要</v>
      </c>
      <c r="G21" s="146">
        <f t="shared" si="0"/>
        <v>0</v>
      </c>
    </row>
    <row r="22" spans="1:7" ht="17.25" customHeight="1" x14ac:dyDescent="0.15">
      <c r="A22" s="63"/>
      <c r="B22" s="126"/>
      <c r="C22" s="126"/>
      <c r="D22" s="126"/>
      <c r="E22" s="134"/>
      <c r="F22" s="166" t="str">
        <f t="shared" si="1"/>
        <v>不要</v>
      </c>
      <c r="G22" s="146">
        <f t="shared" si="0"/>
        <v>0</v>
      </c>
    </row>
    <row r="23" spans="1:7" ht="17.25" customHeight="1" x14ac:dyDescent="0.15">
      <c r="A23" s="63"/>
      <c r="B23" s="126"/>
      <c r="C23" s="126"/>
      <c r="D23" s="126"/>
      <c r="E23" s="134"/>
      <c r="F23" s="166" t="str">
        <f t="shared" si="1"/>
        <v>不要</v>
      </c>
      <c r="G23" s="146">
        <f t="shared" si="0"/>
        <v>0</v>
      </c>
    </row>
    <row r="24" spans="1:7" ht="17.25" customHeight="1" x14ac:dyDescent="0.15">
      <c r="A24" s="63"/>
      <c r="B24" s="126"/>
      <c r="C24" s="126"/>
      <c r="D24" s="126"/>
      <c r="E24" s="134"/>
      <c r="F24" s="166" t="str">
        <f t="shared" si="1"/>
        <v>不要</v>
      </c>
      <c r="G24" s="146">
        <f t="shared" si="0"/>
        <v>0</v>
      </c>
    </row>
    <row r="25" spans="1:7" ht="17.25" customHeight="1" x14ac:dyDescent="0.15">
      <c r="A25" s="63"/>
      <c r="B25" s="126"/>
      <c r="C25" s="126"/>
      <c r="D25" s="126"/>
      <c r="E25" s="134"/>
      <c r="F25" s="166" t="str">
        <f t="shared" si="1"/>
        <v>不要</v>
      </c>
      <c r="G25" s="146">
        <f t="shared" si="0"/>
        <v>0</v>
      </c>
    </row>
    <row r="26" spans="1:7" ht="17.25" customHeight="1" x14ac:dyDescent="0.15">
      <c r="A26" s="63"/>
      <c r="B26" s="126"/>
      <c r="C26" s="126"/>
      <c r="D26" s="126"/>
      <c r="E26" s="134"/>
      <c r="F26" s="166" t="str">
        <f t="shared" si="1"/>
        <v>不要</v>
      </c>
      <c r="G26" s="146">
        <f t="shared" si="0"/>
        <v>0</v>
      </c>
    </row>
    <row r="27" spans="1:7" ht="17.25" customHeight="1" x14ac:dyDescent="0.15">
      <c r="A27" s="63"/>
      <c r="B27" s="126"/>
      <c r="C27" s="126"/>
      <c r="D27" s="126"/>
      <c r="E27" s="134"/>
      <c r="F27" s="166" t="str">
        <f t="shared" si="1"/>
        <v>不要</v>
      </c>
      <c r="G27" s="146">
        <f t="shared" si="0"/>
        <v>0</v>
      </c>
    </row>
    <row r="28" spans="1:7" ht="17.25" customHeight="1" thickBot="1" x14ac:dyDescent="0.2">
      <c r="A28" s="119"/>
      <c r="B28" s="127"/>
      <c r="C28" s="127"/>
      <c r="D28" s="127"/>
      <c r="E28" s="180"/>
      <c r="F28" s="166" t="str">
        <f t="shared" si="1"/>
        <v>不要</v>
      </c>
      <c r="G28" s="146">
        <f t="shared" si="0"/>
        <v>0</v>
      </c>
    </row>
    <row r="29" spans="1:7" ht="15" thickBot="1" x14ac:dyDescent="0.2">
      <c r="A29" s="303" t="s">
        <v>1</v>
      </c>
      <c r="B29" s="304"/>
      <c r="C29" s="44"/>
      <c r="D29" s="44"/>
      <c r="E29" s="44"/>
      <c r="F29" s="44"/>
      <c r="G29" s="151">
        <f>SUM(G5:G28)</f>
        <v>17000</v>
      </c>
    </row>
    <row r="30" spans="1:7" x14ac:dyDescent="0.15">
      <c r="A30" s="65"/>
      <c r="B30" s="65"/>
      <c r="C30" s="65"/>
      <c r="D30" s="65"/>
      <c r="E30" s="67" t="s">
        <v>78</v>
      </c>
      <c r="F30" s="67"/>
      <c r="G30" s="68">
        <f>SUMIF(F5:F28,"要",G5:G28)</f>
        <v>5000</v>
      </c>
    </row>
    <row r="31" spans="1:7" s="28" customFormat="1" x14ac:dyDescent="0.15">
      <c r="A31" s="28" t="s">
        <v>39</v>
      </c>
      <c r="G31" s="29"/>
    </row>
    <row r="88" spans="1:7" x14ac:dyDescent="0.15">
      <c r="A88" s="225" t="s">
        <v>164</v>
      </c>
      <c r="B88" s="226"/>
      <c r="C88" s="226"/>
      <c r="D88" s="226"/>
      <c r="E88" s="226"/>
      <c r="F88" s="226"/>
      <c r="G88" s="227"/>
    </row>
  </sheetData>
  <mergeCells count="7">
    <mergeCell ref="F3:F4"/>
    <mergeCell ref="G3:G4"/>
    <mergeCell ref="A29:B29"/>
    <mergeCell ref="A3:A4"/>
    <mergeCell ref="B3:B4"/>
    <mergeCell ref="C3:D3"/>
    <mergeCell ref="E3:E4"/>
  </mergeCells>
  <phoneticPr fontId="3"/>
  <dataValidations count="2">
    <dataValidation type="list" allowBlank="1" showInputMessage="1" showErrorMessage="1" sqref="F5:F28" xr:uid="{00000000-0002-0000-0500-000000000000}">
      <formula1>"要,不要"</formula1>
    </dataValidation>
    <dataValidation type="list" allowBlank="1" showInputMessage="1" showErrorMessage="1" sqref="E5:E28" xr:uid="{00000000-0002-0000-0500-000001000000}">
      <formula1>"税込（課税）,課税対象外"</formula1>
    </dataValidation>
  </dataValidations>
  <printOptions horizontalCentered="1"/>
  <pageMargins left="0.70866141732283472" right="0.70866141732283472" top="0.74803149606299213" bottom="0.74803149606299213" header="0.31496062992125984" footer="0.31496062992125984"/>
  <pageSetup paperSize="9"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FF00"/>
    <pageSetUpPr fitToPage="1"/>
  </sheetPr>
  <dimension ref="A1:I88"/>
  <sheetViews>
    <sheetView view="pageBreakPreview" zoomScaleNormal="100" workbookViewId="0"/>
  </sheetViews>
  <sheetFormatPr defaultColWidth="9" defaultRowHeight="14.25" x14ac:dyDescent="0.15"/>
  <cols>
    <col min="1" max="1" width="33" style="20" customWidth="1"/>
    <col min="2" max="2" width="43.375" style="20" customWidth="1"/>
    <col min="3" max="3" width="15.375" style="20" customWidth="1"/>
    <col min="4" max="4" width="6.875" style="20" customWidth="1"/>
    <col min="5" max="5" width="5.625" style="120" customWidth="1"/>
    <col min="6" max="6" width="13.875" style="20" bestFit="1" customWidth="1"/>
    <col min="7" max="7" width="7.75" style="20" hidden="1" customWidth="1"/>
    <col min="8" max="8" width="17.625" style="4" customWidth="1"/>
    <col min="9" max="9" width="8.125" style="20" bestFit="1" customWidth="1"/>
    <col min="10" max="16384" width="9" style="20"/>
  </cols>
  <sheetData>
    <row r="1" spans="1:9" ht="17.25" customHeight="1" x14ac:dyDescent="0.15">
      <c r="A1" s="20" t="s">
        <v>118</v>
      </c>
    </row>
    <row r="2" spans="1:9" ht="15" thickBot="1" x14ac:dyDescent="0.2">
      <c r="A2" s="20" t="s">
        <v>18</v>
      </c>
      <c r="H2" s="5" t="s">
        <v>36</v>
      </c>
    </row>
    <row r="3" spans="1:9" ht="17.25" customHeight="1" x14ac:dyDescent="0.15">
      <c r="A3" s="343" t="s">
        <v>2</v>
      </c>
      <c r="B3" s="330" t="s">
        <v>20</v>
      </c>
      <c r="C3" s="311" t="s">
        <v>67</v>
      </c>
      <c r="D3" s="311"/>
      <c r="E3" s="311"/>
      <c r="F3" s="311" t="s">
        <v>68</v>
      </c>
      <c r="G3" s="298" t="s">
        <v>69</v>
      </c>
      <c r="H3" s="326" t="s">
        <v>0</v>
      </c>
    </row>
    <row r="4" spans="1:9" s="28" customFormat="1" ht="17.25" customHeight="1" thickBot="1" x14ac:dyDescent="0.2">
      <c r="A4" s="342"/>
      <c r="B4" s="331"/>
      <c r="C4" s="70" t="s">
        <v>70</v>
      </c>
      <c r="D4" s="70" t="s">
        <v>71</v>
      </c>
      <c r="E4" s="71" t="s">
        <v>80</v>
      </c>
      <c r="F4" s="323"/>
      <c r="G4" s="312"/>
      <c r="H4" s="327"/>
      <c r="I4" s="39"/>
    </row>
    <row r="5" spans="1:9" ht="17.25" customHeight="1" x14ac:dyDescent="0.15">
      <c r="A5" s="129" t="s">
        <v>119</v>
      </c>
      <c r="B5" s="187" t="s">
        <v>120</v>
      </c>
      <c r="C5" s="152">
        <v>1500000</v>
      </c>
      <c r="D5" s="181">
        <v>1</v>
      </c>
      <c r="E5" s="182" t="s">
        <v>121</v>
      </c>
      <c r="F5" s="74" t="s">
        <v>73</v>
      </c>
      <c r="G5" s="170" t="str">
        <f>IF(F5="課税対象外","要","不要")</f>
        <v>不要</v>
      </c>
      <c r="H5" s="146">
        <f>ROUNDDOWN(C5*D5,0)</f>
        <v>1500000</v>
      </c>
    </row>
    <row r="6" spans="1:9" ht="17.25" customHeight="1" x14ac:dyDescent="0.15">
      <c r="A6" s="129" t="s">
        <v>139</v>
      </c>
      <c r="B6" s="185" t="s">
        <v>140</v>
      </c>
      <c r="C6" s="176">
        <v>500000</v>
      </c>
      <c r="D6" s="181">
        <v>2</v>
      </c>
      <c r="E6" s="182" t="s">
        <v>72</v>
      </c>
      <c r="F6" s="74" t="s">
        <v>77</v>
      </c>
      <c r="G6" s="170" t="str">
        <f t="shared" ref="G6:G28" si="0">IF(F6="課税対象外","要","不要")</f>
        <v>要</v>
      </c>
      <c r="H6" s="146">
        <f t="shared" ref="H6:H28" si="1">ROUNDDOWN(C6*D6,0)</f>
        <v>1000000</v>
      </c>
    </row>
    <row r="7" spans="1:9" ht="17.25" customHeight="1" x14ac:dyDescent="0.15">
      <c r="A7" s="129"/>
      <c r="B7" s="185"/>
      <c r="C7" s="176"/>
      <c r="D7" s="181"/>
      <c r="E7" s="183"/>
      <c r="F7" s="167"/>
      <c r="G7" s="170" t="str">
        <f t="shared" si="0"/>
        <v>不要</v>
      </c>
      <c r="H7" s="146">
        <f t="shared" si="1"/>
        <v>0</v>
      </c>
    </row>
    <row r="8" spans="1:9" ht="17.25" customHeight="1" x14ac:dyDescent="0.15">
      <c r="A8" s="129"/>
      <c r="B8" s="185"/>
      <c r="C8" s="176"/>
      <c r="D8" s="181"/>
      <c r="E8" s="183"/>
      <c r="F8" s="167"/>
      <c r="G8" s="170" t="str">
        <f t="shared" si="0"/>
        <v>不要</v>
      </c>
      <c r="H8" s="146">
        <f t="shared" si="1"/>
        <v>0</v>
      </c>
    </row>
    <row r="9" spans="1:9" ht="17.25" customHeight="1" x14ac:dyDescent="0.15">
      <c r="A9" s="129"/>
      <c r="B9" s="185"/>
      <c r="C9" s="176"/>
      <c r="D9" s="181"/>
      <c r="E9" s="183"/>
      <c r="F9" s="167"/>
      <c r="G9" s="170" t="str">
        <f t="shared" si="0"/>
        <v>不要</v>
      </c>
      <c r="H9" s="146">
        <f t="shared" si="1"/>
        <v>0</v>
      </c>
    </row>
    <row r="10" spans="1:9" ht="17.25" customHeight="1" x14ac:dyDescent="0.15">
      <c r="A10" s="129"/>
      <c r="B10" s="185"/>
      <c r="C10" s="176"/>
      <c r="D10" s="181"/>
      <c r="E10" s="183"/>
      <c r="F10" s="167"/>
      <c r="G10" s="170" t="str">
        <f t="shared" si="0"/>
        <v>不要</v>
      </c>
      <c r="H10" s="146">
        <f t="shared" si="1"/>
        <v>0</v>
      </c>
    </row>
    <row r="11" spans="1:9" ht="17.25" customHeight="1" x14ac:dyDescent="0.15">
      <c r="A11" s="130"/>
      <c r="B11" s="188"/>
      <c r="C11" s="176"/>
      <c r="D11" s="181"/>
      <c r="E11" s="183"/>
      <c r="F11" s="167"/>
      <c r="G11" s="170" t="str">
        <f t="shared" si="0"/>
        <v>不要</v>
      </c>
      <c r="H11" s="146">
        <f t="shared" si="1"/>
        <v>0</v>
      </c>
    </row>
    <row r="12" spans="1:9" ht="17.25" customHeight="1" x14ac:dyDescent="0.15">
      <c r="A12" s="130"/>
      <c r="B12" s="188"/>
      <c r="C12" s="176"/>
      <c r="D12" s="181"/>
      <c r="E12" s="183"/>
      <c r="F12" s="167"/>
      <c r="G12" s="170" t="str">
        <f t="shared" si="0"/>
        <v>不要</v>
      </c>
      <c r="H12" s="146">
        <f t="shared" si="1"/>
        <v>0</v>
      </c>
    </row>
    <row r="13" spans="1:9" ht="17.25" customHeight="1" x14ac:dyDescent="0.15">
      <c r="A13" s="130"/>
      <c r="B13" s="188"/>
      <c r="C13" s="176"/>
      <c r="D13" s="181"/>
      <c r="E13" s="183"/>
      <c r="F13" s="167"/>
      <c r="G13" s="170" t="str">
        <f t="shared" si="0"/>
        <v>不要</v>
      </c>
      <c r="H13" s="146">
        <f t="shared" si="1"/>
        <v>0</v>
      </c>
    </row>
    <row r="14" spans="1:9" ht="17.25" customHeight="1" x14ac:dyDescent="0.15">
      <c r="A14" s="130"/>
      <c r="B14" s="188"/>
      <c r="C14" s="176"/>
      <c r="D14" s="181"/>
      <c r="E14" s="183"/>
      <c r="F14" s="167"/>
      <c r="G14" s="170" t="str">
        <f t="shared" si="0"/>
        <v>不要</v>
      </c>
      <c r="H14" s="146">
        <f t="shared" si="1"/>
        <v>0</v>
      </c>
    </row>
    <row r="15" spans="1:9" ht="17.25" customHeight="1" x14ac:dyDescent="0.15">
      <c r="A15" s="129"/>
      <c r="B15" s="185"/>
      <c r="C15" s="176"/>
      <c r="D15" s="181"/>
      <c r="E15" s="183"/>
      <c r="F15" s="167"/>
      <c r="G15" s="170" t="str">
        <f t="shared" si="0"/>
        <v>不要</v>
      </c>
      <c r="H15" s="146">
        <f t="shared" ref="H15:H18" si="2">ROUNDDOWN(C15*D15,0)</f>
        <v>0</v>
      </c>
    </row>
    <row r="16" spans="1:9" ht="17.25" customHeight="1" x14ac:dyDescent="0.15">
      <c r="A16" s="129"/>
      <c r="B16" s="185"/>
      <c r="C16" s="176"/>
      <c r="D16" s="181"/>
      <c r="E16" s="183"/>
      <c r="F16" s="167"/>
      <c r="G16" s="170" t="str">
        <f t="shared" si="0"/>
        <v>不要</v>
      </c>
      <c r="H16" s="146">
        <f t="shared" si="2"/>
        <v>0</v>
      </c>
    </row>
    <row r="17" spans="1:8" ht="17.25" customHeight="1" x14ac:dyDescent="0.15">
      <c r="A17" s="130"/>
      <c r="B17" s="188"/>
      <c r="C17" s="176"/>
      <c r="D17" s="181"/>
      <c r="E17" s="183"/>
      <c r="F17" s="167"/>
      <c r="G17" s="170" t="str">
        <f t="shared" si="0"/>
        <v>不要</v>
      </c>
      <c r="H17" s="146">
        <f t="shared" si="2"/>
        <v>0</v>
      </c>
    </row>
    <row r="18" spans="1:8" ht="17.25" customHeight="1" x14ac:dyDescent="0.15">
      <c r="A18" s="130"/>
      <c r="B18" s="188"/>
      <c r="C18" s="176"/>
      <c r="D18" s="181"/>
      <c r="E18" s="183"/>
      <c r="F18" s="167"/>
      <c r="G18" s="170" t="str">
        <f t="shared" si="0"/>
        <v>不要</v>
      </c>
      <c r="H18" s="146">
        <f t="shared" si="2"/>
        <v>0</v>
      </c>
    </row>
    <row r="19" spans="1:8" ht="17.25" customHeight="1" x14ac:dyDescent="0.15">
      <c r="A19" s="129"/>
      <c r="B19" s="185"/>
      <c r="C19" s="176"/>
      <c r="D19" s="181"/>
      <c r="E19" s="183"/>
      <c r="F19" s="167"/>
      <c r="G19" s="170" t="str">
        <f t="shared" si="0"/>
        <v>不要</v>
      </c>
      <c r="H19" s="146">
        <f t="shared" si="1"/>
        <v>0</v>
      </c>
    </row>
    <row r="20" spans="1:8" ht="17.25" customHeight="1" x14ac:dyDescent="0.15">
      <c r="A20" s="129"/>
      <c r="B20" s="185"/>
      <c r="C20" s="176"/>
      <c r="D20" s="181"/>
      <c r="E20" s="183"/>
      <c r="F20" s="167"/>
      <c r="G20" s="170" t="str">
        <f t="shared" si="0"/>
        <v>不要</v>
      </c>
      <c r="H20" s="146">
        <f t="shared" si="1"/>
        <v>0</v>
      </c>
    </row>
    <row r="21" spans="1:8" ht="17.25" customHeight="1" x14ac:dyDescent="0.15">
      <c r="A21" s="129"/>
      <c r="B21" s="185"/>
      <c r="C21" s="176"/>
      <c r="D21" s="181"/>
      <c r="E21" s="183"/>
      <c r="F21" s="167"/>
      <c r="G21" s="170" t="str">
        <f t="shared" si="0"/>
        <v>不要</v>
      </c>
      <c r="H21" s="146">
        <f t="shared" si="1"/>
        <v>0</v>
      </c>
    </row>
    <row r="22" spans="1:8" ht="17.25" customHeight="1" x14ac:dyDescent="0.15">
      <c r="A22" s="129"/>
      <c r="B22" s="185"/>
      <c r="C22" s="176"/>
      <c r="D22" s="181"/>
      <c r="E22" s="183"/>
      <c r="F22" s="167"/>
      <c r="G22" s="170" t="str">
        <f t="shared" si="0"/>
        <v>不要</v>
      </c>
      <c r="H22" s="146">
        <f t="shared" si="1"/>
        <v>0</v>
      </c>
    </row>
    <row r="23" spans="1:8" ht="17.25" customHeight="1" x14ac:dyDescent="0.15">
      <c r="A23" s="129"/>
      <c r="B23" s="185"/>
      <c r="C23" s="176"/>
      <c r="D23" s="181"/>
      <c r="E23" s="183"/>
      <c r="F23" s="167"/>
      <c r="G23" s="170" t="str">
        <f t="shared" si="0"/>
        <v>不要</v>
      </c>
      <c r="H23" s="146">
        <f t="shared" si="1"/>
        <v>0</v>
      </c>
    </row>
    <row r="24" spans="1:8" ht="17.25" customHeight="1" x14ac:dyDescent="0.15">
      <c r="A24" s="130"/>
      <c r="B24" s="188"/>
      <c r="C24" s="176"/>
      <c r="D24" s="181"/>
      <c r="E24" s="183"/>
      <c r="F24" s="167"/>
      <c r="G24" s="170" t="str">
        <f t="shared" si="0"/>
        <v>不要</v>
      </c>
      <c r="H24" s="146">
        <f t="shared" si="1"/>
        <v>0</v>
      </c>
    </row>
    <row r="25" spans="1:8" ht="17.25" customHeight="1" x14ac:dyDescent="0.15">
      <c r="A25" s="130"/>
      <c r="B25" s="188"/>
      <c r="C25" s="176"/>
      <c r="D25" s="181"/>
      <c r="E25" s="183"/>
      <c r="F25" s="167"/>
      <c r="G25" s="170" t="str">
        <f t="shared" si="0"/>
        <v>不要</v>
      </c>
      <c r="H25" s="146">
        <f t="shared" si="1"/>
        <v>0</v>
      </c>
    </row>
    <row r="26" spans="1:8" ht="17.25" customHeight="1" x14ac:dyDescent="0.15">
      <c r="A26" s="130"/>
      <c r="B26" s="188"/>
      <c r="C26" s="176"/>
      <c r="D26" s="181"/>
      <c r="E26" s="183"/>
      <c r="F26" s="167"/>
      <c r="G26" s="170" t="str">
        <f t="shared" si="0"/>
        <v>不要</v>
      </c>
      <c r="H26" s="146">
        <f t="shared" si="1"/>
        <v>0</v>
      </c>
    </row>
    <row r="27" spans="1:8" ht="17.25" customHeight="1" x14ac:dyDescent="0.15">
      <c r="A27" s="130"/>
      <c r="B27" s="188"/>
      <c r="C27" s="176"/>
      <c r="D27" s="181"/>
      <c r="E27" s="183"/>
      <c r="F27" s="167"/>
      <c r="G27" s="170" t="str">
        <f t="shared" si="0"/>
        <v>不要</v>
      </c>
      <c r="H27" s="146">
        <f t="shared" si="1"/>
        <v>0</v>
      </c>
    </row>
    <row r="28" spans="1:8" ht="17.25" customHeight="1" thickBot="1" x14ac:dyDescent="0.2">
      <c r="A28" s="131"/>
      <c r="B28" s="190"/>
      <c r="C28" s="176"/>
      <c r="D28" s="181"/>
      <c r="E28" s="183"/>
      <c r="F28" s="167"/>
      <c r="G28" s="213" t="str">
        <f t="shared" si="0"/>
        <v>不要</v>
      </c>
      <c r="H28" s="146">
        <f t="shared" si="1"/>
        <v>0</v>
      </c>
    </row>
    <row r="29" spans="1:8" ht="17.25" customHeight="1" thickBot="1" x14ac:dyDescent="0.2">
      <c r="A29" s="345" t="s">
        <v>1</v>
      </c>
      <c r="B29" s="346"/>
      <c r="C29" s="346"/>
      <c r="D29" s="346"/>
      <c r="E29" s="347"/>
      <c r="F29" s="44"/>
      <c r="G29" s="216"/>
      <c r="H29" s="215">
        <f>SUM(H4:H28)</f>
        <v>2500000</v>
      </c>
    </row>
    <row r="30" spans="1:8" ht="17.25" hidden="1" customHeight="1" x14ac:dyDescent="0.15">
      <c r="A30" s="65"/>
      <c r="B30" s="65"/>
      <c r="C30" s="65"/>
      <c r="D30" s="65"/>
      <c r="E30" s="65"/>
      <c r="F30" s="67" t="s">
        <v>78</v>
      </c>
      <c r="G30" s="214"/>
      <c r="H30" s="68">
        <f>SUMIF(G3:G28,"要",H3:H28)</f>
        <v>1000000</v>
      </c>
    </row>
    <row r="31" spans="1:8" ht="17.25" hidden="1" customHeight="1" x14ac:dyDescent="0.15">
      <c r="A31" s="28" t="s">
        <v>39</v>
      </c>
      <c r="C31" s="28"/>
      <c r="D31" s="28"/>
      <c r="E31" s="30"/>
      <c r="F31" s="28"/>
      <c r="G31" s="28"/>
      <c r="H31" s="20"/>
    </row>
    <row r="32" spans="1:8" ht="17.25" hidden="1" customHeight="1" x14ac:dyDescent="0.15">
      <c r="F32" s="84"/>
      <c r="G32" s="84"/>
    </row>
    <row r="33" spans="1:8" ht="17.25" customHeight="1" x14ac:dyDescent="0.15">
      <c r="F33" s="67" t="s">
        <v>78</v>
      </c>
      <c r="G33" s="67"/>
      <c r="H33" s="68">
        <f>SUMIF(G6:G31,"要",H6:H31)</f>
        <v>1000000</v>
      </c>
    </row>
    <row r="34" spans="1:8" x14ac:dyDescent="0.15">
      <c r="A34" s="28" t="s">
        <v>39</v>
      </c>
    </row>
    <row r="37" spans="1:8" x14ac:dyDescent="0.15">
      <c r="F37" s="28"/>
      <c r="G37" s="28"/>
    </row>
    <row r="38" spans="1:8" x14ac:dyDescent="0.15">
      <c r="F38" s="28"/>
      <c r="G38" s="28"/>
    </row>
    <row r="39" spans="1:8" x14ac:dyDescent="0.15">
      <c r="F39" s="28"/>
      <c r="G39" s="28"/>
    </row>
    <row r="40" spans="1:8" x14ac:dyDescent="0.15">
      <c r="F40" s="28"/>
      <c r="G40" s="28"/>
    </row>
    <row r="41" spans="1:8" x14ac:dyDescent="0.15">
      <c r="F41" s="28"/>
      <c r="G41" s="28"/>
    </row>
    <row r="88" spans="1:7" x14ac:dyDescent="0.15">
      <c r="A88" s="225" t="s">
        <v>164</v>
      </c>
      <c r="B88" s="226"/>
      <c r="C88" s="226"/>
      <c r="D88" s="226"/>
      <c r="E88" s="228"/>
      <c r="F88" s="226"/>
      <c r="G88" s="226"/>
    </row>
  </sheetData>
  <mergeCells count="7">
    <mergeCell ref="H3:H4"/>
    <mergeCell ref="A29:E29"/>
    <mergeCell ref="A3:A4"/>
    <mergeCell ref="B3:B4"/>
    <mergeCell ref="C3:E3"/>
    <mergeCell ref="F3:F4"/>
    <mergeCell ref="G3:G4"/>
  </mergeCells>
  <phoneticPr fontId="3"/>
  <dataValidations count="4">
    <dataValidation type="list" allowBlank="1" showInputMessage="1" showErrorMessage="1" sqref="E5:E28" xr:uid="{00000000-0002-0000-0600-000000000000}">
      <formula1>"選択してください,個,点,式,件,回,ヶ月"</formula1>
    </dataValidation>
    <dataValidation type="list" allowBlank="1" showInputMessage="1" showErrorMessage="1" sqref="F5:F28" xr:uid="{00000000-0002-0000-0600-000001000000}">
      <formula1>"税込（課税）,課税対象外"</formula1>
    </dataValidation>
    <dataValidation type="list" allowBlank="1" showInputMessage="1" showErrorMessage="1" sqref="F32:G32" xr:uid="{00000000-0002-0000-0600-000002000000}">
      <formula1>"課税,不課税"</formula1>
    </dataValidation>
    <dataValidation type="list" allowBlank="1" showInputMessage="1" showErrorMessage="1" sqref="G5:G30" xr:uid="{23B08CAC-36BF-46BD-9D8C-0F48D69CE0C2}">
      <formula1>"要,不要"</formula1>
    </dataValidation>
  </dataValidations>
  <printOptions horizontalCentered="1"/>
  <pageMargins left="0.70866141732283472" right="0.70866141732283472" top="0.74803149606299213" bottom="0.74803149606299213" header="0.31496062992125984" footer="0.31496062992125984"/>
  <pageSetup paperSize="9" scale="98"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FF00"/>
    <pageSetUpPr fitToPage="1"/>
  </sheetPr>
  <dimension ref="A1:I88"/>
  <sheetViews>
    <sheetView view="pageBreakPreview" zoomScaleNormal="100" workbookViewId="0"/>
  </sheetViews>
  <sheetFormatPr defaultColWidth="9" defaultRowHeight="14.25" x14ac:dyDescent="0.15"/>
  <cols>
    <col min="1" max="1" width="35.125" style="20" customWidth="1"/>
    <col min="2" max="2" width="39.5" style="20" customWidth="1"/>
    <col min="3" max="3" width="12.75" style="20" customWidth="1"/>
    <col min="4" max="4" width="9.25" style="20" customWidth="1"/>
    <col min="5" max="5" width="6.375" style="4" customWidth="1"/>
    <col min="6" max="6" width="14.625" style="20" customWidth="1"/>
    <col min="7" max="7" width="6.25" style="20" hidden="1" customWidth="1"/>
    <col min="8" max="8" width="17.625" style="4" customWidth="1"/>
    <col min="9" max="9" width="8.125" style="20" bestFit="1" customWidth="1"/>
    <col min="10" max="16384" width="9" style="20"/>
  </cols>
  <sheetData>
    <row r="1" spans="1:9" ht="17.25" customHeight="1" x14ac:dyDescent="0.15">
      <c r="A1" s="20" t="s">
        <v>118</v>
      </c>
      <c r="E1" s="120"/>
    </row>
    <row r="2" spans="1:9" ht="15" thickBot="1" x14ac:dyDescent="0.2">
      <c r="A2" s="20" t="s">
        <v>19</v>
      </c>
      <c r="H2" s="5" t="s">
        <v>36</v>
      </c>
    </row>
    <row r="3" spans="1:9" ht="17.25" customHeight="1" x14ac:dyDescent="0.15">
      <c r="A3" s="305" t="s">
        <v>2</v>
      </c>
      <c r="B3" s="307" t="s">
        <v>20</v>
      </c>
      <c r="C3" s="319" t="s">
        <v>67</v>
      </c>
      <c r="D3" s="320"/>
      <c r="E3" s="321"/>
      <c r="F3" s="296" t="s">
        <v>114</v>
      </c>
      <c r="G3" s="298" t="s">
        <v>69</v>
      </c>
      <c r="H3" s="300" t="s">
        <v>0</v>
      </c>
    </row>
    <row r="4" spans="1:9" ht="17.25" customHeight="1" thickBot="1" x14ac:dyDescent="0.2">
      <c r="A4" s="350"/>
      <c r="B4" s="351"/>
      <c r="C4" s="70" t="s">
        <v>70</v>
      </c>
      <c r="D4" s="70" t="s">
        <v>71</v>
      </c>
      <c r="E4" s="71" t="s">
        <v>80</v>
      </c>
      <c r="F4" s="322"/>
      <c r="G4" s="312"/>
      <c r="H4" s="348"/>
    </row>
    <row r="5" spans="1:9" s="33" customFormat="1" ht="17.25" customHeight="1" x14ac:dyDescent="0.15">
      <c r="A5" s="128" t="s">
        <v>138</v>
      </c>
      <c r="B5" s="89" t="s">
        <v>44</v>
      </c>
      <c r="C5" s="137">
        <v>7000</v>
      </c>
      <c r="D5" s="185">
        <v>10</v>
      </c>
      <c r="E5" s="186" t="s">
        <v>122</v>
      </c>
      <c r="F5" s="73" t="s">
        <v>73</v>
      </c>
      <c r="G5" s="170" t="str">
        <f>IF(F5="課税対象外","要","不要")</f>
        <v>不要</v>
      </c>
      <c r="H5" s="146">
        <f>ROUNDDOWN(C5*D5,0)</f>
        <v>70000</v>
      </c>
      <c r="I5" s="39"/>
    </row>
    <row r="6" spans="1:9" s="32" customFormat="1" ht="17.25" customHeight="1" x14ac:dyDescent="0.15">
      <c r="A6" s="113" t="s">
        <v>123</v>
      </c>
      <c r="B6" s="134" t="s">
        <v>124</v>
      </c>
      <c r="C6" s="187">
        <v>50000</v>
      </c>
      <c r="D6" s="187">
        <v>1</v>
      </c>
      <c r="E6" s="182" t="s">
        <v>72</v>
      </c>
      <c r="F6" s="74" t="s">
        <v>77</v>
      </c>
      <c r="G6" s="170" t="str">
        <f t="shared" ref="G6:G26" si="0">IF(F6="課税対象外","要","不要")</f>
        <v>要</v>
      </c>
      <c r="H6" s="146">
        <f t="shared" ref="H6:H26" si="1">ROUNDDOWN(C6*D6,0)</f>
        <v>50000</v>
      </c>
    </row>
    <row r="7" spans="1:9" s="32" customFormat="1" ht="17.25" customHeight="1" x14ac:dyDescent="0.15">
      <c r="A7" s="113" t="s">
        <v>125</v>
      </c>
      <c r="B7" s="134" t="s">
        <v>126</v>
      </c>
      <c r="C7" s="187">
        <v>250000</v>
      </c>
      <c r="D7" s="187">
        <v>1</v>
      </c>
      <c r="E7" s="182" t="s">
        <v>72</v>
      </c>
      <c r="F7" s="74" t="s">
        <v>77</v>
      </c>
      <c r="G7" s="170" t="str">
        <f t="shared" si="0"/>
        <v>要</v>
      </c>
      <c r="H7" s="146">
        <f t="shared" si="1"/>
        <v>250000</v>
      </c>
    </row>
    <row r="8" spans="1:9" s="32" customFormat="1" ht="17.25" customHeight="1" x14ac:dyDescent="0.15">
      <c r="A8" s="113" t="s">
        <v>127</v>
      </c>
      <c r="B8" s="134" t="s">
        <v>124</v>
      </c>
      <c r="C8" s="187">
        <v>10000</v>
      </c>
      <c r="D8" s="187">
        <v>1</v>
      </c>
      <c r="E8" s="182" t="s">
        <v>72</v>
      </c>
      <c r="F8" s="74" t="s">
        <v>77</v>
      </c>
      <c r="G8" s="170" t="str">
        <f t="shared" si="0"/>
        <v>要</v>
      </c>
      <c r="H8" s="146">
        <f t="shared" si="1"/>
        <v>10000</v>
      </c>
    </row>
    <row r="9" spans="1:9" s="32" customFormat="1" ht="17.25" customHeight="1" x14ac:dyDescent="0.15">
      <c r="A9" s="113" t="s">
        <v>128</v>
      </c>
      <c r="B9" s="134" t="s">
        <v>124</v>
      </c>
      <c r="C9" s="187">
        <v>10800</v>
      </c>
      <c r="D9" s="187">
        <v>2</v>
      </c>
      <c r="E9" s="182" t="s">
        <v>72</v>
      </c>
      <c r="F9" s="74" t="s">
        <v>73</v>
      </c>
      <c r="G9" s="170" t="str">
        <f t="shared" si="0"/>
        <v>不要</v>
      </c>
      <c r="H9" s="146">
        <f t="shared" si="1"/>
        <v>21600</v>
      </c>
    </row>
    <row r="10" spans="1:9" s="32" customFormat="1" ht="17.25" customHeight="1" x14ac:dyDescent="0.15">
      <c r="A10" s="113"/>
      <c r="B10" s="134"/>
      <c r="C10" s="187"/>
      <c r="D10" s="187"/>
      <c r="E10" s="182"/>
      <c r="F10" s="74"/>
      <c r="G10" s="170" t="str">
        <f t="shared" si="0"/>
        <v>不要</v>
      </c>
      <c r="H10" s="146">
        <f t="shared" si="1"/>
        <v>0</v>
      </c>
    </row>
    <row r="11" spans="1:9" s="32" customFormat="1" ht="17.25" customHeight="1" x14ac:dyDescent="0.15">
      <c r="A11" s="132"/>
      <c r="B11" s="135"/>
      <c r="C11" s="188"/>
      <c r="D11" s="188"/>
      <c r="E11" s="189"/>
      <c r="F11" s="167"/>
      <c r="G11" s="170" t="str">
        <f t="shared" si="0"/>
        <v>不要</v>
      </c>
      <c r="H11" s="146">
        <f t="shared" si="1"/>
        <v>0</v>
      </c>
    </row>
    <row r="12" spans="1:9" s="32" customFormat="1" ht="17.25" customHeight="1" x14ac:dyDescent="0.15">
      <c r="A12" s="132"/>
      <c r="B12" s="135"/>
      <c r="C12" s="188"/>
      <c r="D12" s="188"/>
      <c r="E12" s="189"/>
      <c r="F12" s="167"/>
      <c r="G12" s="170" t="str">
        <f t="shared" si="0"/>
        <v>不要</v>
      </c>
      <c r="H12" s="146">
        <f t="shared" si="1"/>
        <v>0</v>
      </c>
    </row>
    <row r="13" spans="1:9" s="32" customFormat="1" ht="17.25" customHeight="1" x14ac:dyDescent="0.15">
      <c r="A13" s="132"/>
      <c r="B13" s="135"/>
      <c r="C13" s="188"/>
      <c r="D13" s="188"/>
      <c r="E13" s="189"/>
      <c r="F13" s="167"/>
      <c r="G13" s="170" t="str">
        <f t="shared" si="0"/>
        <v>不要</v>
      </c>
      <c r="H13" s="146">
        <f t="shared" si="1"/>
        <v>0</v>
      </c>
    </row>
    <row r="14" spans="1:9" s="32" customFormat="1" ht="17.25" customHeight="1" x14ac:dyDescent="0.15">
      <c r="A14" s="132"/>
      <c r="B14" s="135"/>
      <c r="C14" s="188"/>
      <c r="D14" s="188"/>
      <c r="E14" s="189"/>
      <c r="F14" s="167"/>
      <c r="G14" s="170" t="str">
        <f t="shared" si="0"/>
        <v>不要</v>
      </c>
      <c r="H14" s="146">
        <f t="shared" si="1"/>
        <v>0</v>
      </c>
    </row>
    <row r="15" spans="1:9" s="32" customFormat="1" ht="17.25" customHeight="1" x14ac:dyDescent="0.15">
      <c r="A15" s="132"/>
      <c r="B15" s="135"/>
      <c r="C15" s="188"/>
      <c r="D15" s="188"/>
      <c r="E15" s="189"/>
      <c r="F15" s="167"/>
      <c r="G15" s="170" t="str">
        <f t="shared" si="0"/>
        <v>不要</v>
      </c>
      <c r="H15" s="146">
        <f t="shared" si="1"/>
        <v>0</v>
      </c>
    </row>
    <row r="16" spans="1:9" s="32" customFormat="1" ht="17.25" customHeight="1" x14ac:dyDescent="0.15">
      <c r="A16" s="132"/>
      <c r="B16" s="135"/>
      <c r="C16" s="188"/>
      <c r="D16" s="188"/>
      <c r="E16" s="189"/>
      <c r="F16" s="167"/>
      <c r="G16" s="170" t="str">
        <f t="shared" si="0"/>
        <v>不要</v>
      </c>
      <c r="H16" s="146">
        <f t="shared" si="1"/>
        <v>0</v>
      </c>
    </row>
    <row r="17" spans="1:8" s="32" customFormat="1" ht="17.25" customHeight="1" x14ac:dyDescent="0.15">
      <c r="A17" s="132"/>
      <c r="B17" s="135"/>
      <c r="C17" s="188"/>
      <c r="D17" s="188"/>
      <c r="E17" s="189"/>
      <c r="F17" s="167"/>
      <c r="G17" s="170" t="str">
        <f t="shared" si="0"/>
        <v>不要</v>
      </c>
      <c r="H17" s="146">
        <f t="shared" si="1"/>
        <v>0</v>
      </c>
    </row>
    <row r="18" spans="1:8" s="32" customFormat="1" ht="17.25" customHeight="1" x14ac:dyDescent="0.15">
      <c r="A18" s="132"/>
      <c r="B18" s="135"/>
      <c r="C18" s="188"/>
      <c r="D18" s="188"/>
      <c r="E18" s="189"/>
      <c r="F18" s="167"/>
      <c r="G18" s="170" t="str">
        <f t="shared" si="0"/>
        <v>不要</v>
      </c>
      <c r="H18" s="146">
        <f t="shared" si="1"/>
        <v>0</v>
      </c>
    </row>
    <row r="19" spans="1:8" s="32" customFormat="1" ht="17.25" customHeight="1" x14ac:dyDescent="0.15">
      <c r="A19" s="132"/>
      <c r="B19" s="135"/>
      <c r="C19" s="188"/>
      <c r="D19" s="188"/>
      <c r="E19" s="189"/>
      <c r="F19" s="167"/>
      <c r="G19" s="170" t="str">
        <f t="shared" si="0"/>
        <v>不要</v>
      </c>
      <c r="H19" s="146">
        <f t="shared" si="1"/>
        <v>0</v>
      </c>
    </row>
    <row r="20" spans="1:8" s="32" customFormat="1" ht="17.25" customHeight="1" x14ac:dyDescent="0.15">
      <c r="A20" s="132"/>
      <c r="B20" s="135"/>
      <c r="C20" s="188"/>
      <c r="D20" s="188"/>
      <c r="E20" s="189"/>
      <c r="F20" s="167"/>
      <c r="G20" s="170" t="str">
        <f t="shared" si="0"/>
        <v>不要</v>
      </c>
      <c r="H20" s="146">
        <f t="shared" si="1"/>
        <v>0</v>
      </c>
    </row>
    <row r="21" spans="1:8" s="32" customFormat="1" ht="17.25" customHeight="1" x14ac:dyDescent="0.15">
      <c r="A21" s="132"/>
      <c r="B21" s="135"/>
      <c r="C21" s="188"/>
      <c r="D21" s="188"/>
      <c r="E21" s="189"/>
      <c r="F21" s="167"/>
      <c r="G21" s="170" t="str">
        <f t="shared" si="0"/>
        <v>不要</v>
      </c>
      <c r="H21" s="146">
        <f t="shared" si="1"/>
        <v>0</v>
      </c>
    </row>
    <row r="22" spans="1:8" s="32" customFormat="1" ht="17.25" customHeight="1" x14ac:dyDescent="0.15">
      <c r="A22" s="132"/>
      <c r="B22" s="135"/>
      <c r="C22" s="188"/>
      <c r="D22" s="188"/>
      <c r="E22" s="189"/>
      <c r="F22" s="167"/>
      <c r="G22" s="170" t="str">
        <f t="shared" si="0"/>
        <v>不要</v>
      </c>
      <c r="H22" s="146">
        <f t="shared" si="1"/>
        <v>0</v>
      </c>
    </row>
    <row r="23" spans="1:8" s="32" customFormat="1" ht="17.25" customHeight="1" x14ac:dyDescent="0.15">
      <c r="A23" s="132"/>
      <c r="B23" s="135"/>
      <c r="C23" s="188"/>
      <c r="D23" s="188"/>
      <c r="E23" s="189"/>
      <c r="F23" s="167"/>
      <c r="G23" s="170" t="str">
        <f t="shared" si="0"/>
        <v>不要</v>
      </c>
      <c r="H23" s="146">
        <f t="shared" si="1"/>
        <v>0</v>
      </c>
    </row>
    <row r="24" spans="1:8" s="32" customFormat="1" ht="17.25" customHeight="1" x14ac:dyDescent="0.15">
      <c r="A24" s="132"/>
      <c r="B24" s="135"/>
      <c r="C24" s="188"/>
      <c r="D24" s="188"/>
      <c r="E24" s="189"/>
      <c r="F24" s="167"/>
      <c r="G24" s="170" t="str">
        <f t="shared" si="0"/>
        <v>不要</v>
      </c>
      <c r="H24" s="146">
        <f t="shared" si="1"/>
        <v>0</v>
      </c>
    </row>
    <row r="25" spans="1:8" s="32" customFormat="1" ht="17.25" customHeight="1" x14ac:dyDescent="0.15">
      <c r="A25" s="132"/>
      <c r="B25" s="135"/>
      <c r="C25" s="188"/>
      <c r="D25" s="188"/>
      <c r="E25" s="189"/>
      <c r="F25" s="167"/>
      <c r="G25" s="170" t="str">
        <f t="shared" si="0"/>
        <v>不要</v>
      </c>
      <c r="H25" s="146">
        <f t="shared" si="1"/>
        <v>0</v>
      </c>
    </row>
    <row r="26" spans="1:8" s="32" customFormat="1" ht="17.25" customHeight="1" thickBot="1" x14ac:dyDescent="0.2">
      <c r="A26" s="133"/>
      <c r="B26" s="136"/>
      <c r="C26" s="190"/>
      <c r="D26" s="190"/>
      <c r="E26" s="191"/>
      <c r="F26" s="192"/>
      <c r="G26" s="170" t="str">
        <f t="shared" si="0"/>
        <v>不要</v>
      </c>
      <c r="H26" s="146">
        <f t="shared" si="1"/>
        <v>0</v>
      </c>
    </row>
    <row r="27" spans="1:8" ht="17.25" customHeight="1" thickBot="1" x14ac:dyDescent="0.2">
      <c r="A27" s="303" t="s">
        <v>1</v>
      </c>
      <c r="B27" s="304"/>
      <c r="C27" s="304"/>
      <c r="D27" s="304"/>
      <c r="E27" s="304"/>
      <c r="F27" s="304"/>
      <c r="G27" s="349"/>
      <c r="H27" s="184">
        <f>SUM(H5:H26)</f>
        <v>401600</v>
      </c>
    </row>
    <row r="28" spans="1:8" ht="17.25" customHeight="1" x14ac:dyDescent="0.15">
      <c r="A28" s="65"/>
      <c r="B28" s="65"/>
      <c r="C28" s="66"/>
      <c r="D28" s="65"/>
      <c r="E28" s="65"/>
      <c r="F28" s="67" t="s">
        <v>78</v>
      </c>
      <c r="G28" s="67"/>
      <c r="H28" s="68">
        <f>SUMIF(G5:G26,"要",H5:H26)</f>
        <v>310000</v>
      </c>
    </row>
    <row r="29" spans="1:8" ht="17.25" customHeight="1" x14ac:dyDescent="0.15">
      <c r="A29" s="28" t="s">
        <v>39</v>
      </c>
      <c r="F29" s="28"/>
      <c r="G29" s="28"/>
    </row>
    <row r="30" spans="1:8" x14ac:dyDescent="0.15">
      <c r="F30" s="28"/>
      <c r="G30" s="28"/>
    </row>
    <row r="31" spans="1:8" x14ac:dyDescent="0.15">
      <c r="F31" s="28"/>
      <c r="G31" s="28"/>
    </row>
    <row r="88" spans="1:7" x14ac:dyDescent="0.15">
      <c r="A88" s="225" t="s">
        <v>164</v>
      </c>
      <c r="B88" s="226"/>
      <c r="C88" s="226"/>
      <c r="D88" s="226"/>
      <c r="E88" s="227"/>
      <c r="F88" s="226"/>
      <c r="G88" s="226"/>
    </row>
  </sheetData>
  <mergeCells count="7">
    <mergeCell ref="G3:G4"/>
    <mergeCell ref="H3:H4"/>
    <mergeCell ref="A27:G27"/>
    <mergeCell ref="A3:A4"/>
    <mergeCell ref="B3:B4"/>
    <mergeCell ref="C3:E3"/>
    <mergeCell ref="F3:F4"/>
  </mergeCells>
  <phoneticPr fontId="3"/>
  <dataValidations count="3">
    <dataValidation type="list" allowBlank="1" showInputMessage="1" showErrorMessage="1" sqref="E5:E26" xr:uid="{00000000-0002-0000-0700-000000000000}">
      <formula1>"選択してください,個,点,式,件,ヶ月"</formula1>
    </dataValidation>
    <dataValidation type="list" allowBlank="1" showInputMessage="1" showErrorMessage="1" sqref="F5:F26" xr:uid="{00000000-0002-0000-0700-000001000000}">
      <formula1>"税込（課税）,課税対象外"</formula1>
    </dataValidation>
    <dataValidation type="list" allowBlank="1" showInputMessage="1" showErrorMessage="1" sqref="G5:G26" xr:uid="{00000000-0002-0000-0700-000002000000}">
      <formula1>"要,不要"</formula1>
    </dataValidation>
  </dataValidations>
  <printOptions horizontalCentered="1"/>
  <pageMargins left="0.70866141732283472" right="0.70866141732283472" top="0.74803149606299213" bottom="0.74803149606299213" header="0.31496062992125984" footer="0.31496062992125984"/>
  <pageSetup paperSize="9" scale="98"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9DB13-6668-444A-B611-DB5160CD8412}">
  <sheetPr codeName="Sheet9">
    <tabColor rgb="FF92D050"/>
    <pageSetUpPr fitToPage="1"/>
  </sheetPr>
  <dimension ref="A1:J88"/>
  <sheetViews>
    <sheetView view="pageBreakPreview" zoomScaleNormal="100" workbookViewId="0">
      <selection activeCell="A7" sqref="A7"/>
    </sheetView>
  </sheetViews>
  <sheetFormatPr defaultColWidth="9" defaultRowHeight="14.25" x14ac:dyDescent="0.15"/>
  <cols>
    <col min="1" max="1" width="25.625" style="20" customWidth="1"/>
    <col min="2" max="2" width="40.5" style="20" customWidth="1"/>
    <col min="3" max="3" width="14.875" style="6" customWidth="1"/>
    <col min="4" max="4" width="16.25" style="20" customWidth="1"/>
    <col min="5" max="5" width="5.875" style="20" customWidth="1"/>
    <col min="6" max="6" width="5" style="20" customWidth="1"/>
    <col min="7" max="7" width="13.875" style="20" bestFit="1" customWidth="1"/>
    <col min="8" max="8" width="4.75" style="20" hidden="1" customWidth="1"/>
    <col min="9" max="9" width="17.75" style="4" customWidth="1"/>
    <col min="10" max="10" width="9" style="20"/>
    <col min="11" max="12" width="14.75" style="20" customWidth="1"/>
    <col min="13" max="16384" width="9" style="20"/>
  </cols>
  <sheetData>
    <row r="1" spans="1:10" x14ac:dyDescent="0.15">
      <c r="A1" s="20" t="s">
        <v>7</v>
      </c>
    </row>
    <row r="2" spans="1:10" ht="17.25" customHeight="1" thickBot="1" x14ac:dyDescent="0.2">
      <c r="A2" s="20" t="s">
        <v>170</v>
      </c>
      <c r="I2" s="5" t="s">
        <v>36</v>
      </c>
    </row>
    <row r="3" spans="1:10" ht="30" customHeight="1" x14ac:dyDescent="0.15">
      <c r="A3" s="305" t="s">
        <v>6</v>
      </c>
      <c r="B3" s="307" t="s">
        <v>16</v>
      </c>
      <c r="C3" s="309" t="s">
        <v>17</v>
      </c>
      <c r="D3" s="311" t="s">
        <v>67</v>
      </c>
      <c r="E3" s="311"/>
      <c r="F3" s="311"/>
      <c r="G3" s="296" t="s">
        <v>68</v>
      </c>
      <c r="H3" s="298" t="s">
        <v>69</v>
      </c>
      <c r="I3" s="300" t="s">
        <v>0</v>
      </c>
    </row>
    <row r="4" spans="1:10" ht="17.25" customHeight="1" x14ac:dyDescent="0.15">
      <c r="A4" s="306"/>
      <c r="B4" s="308"/>
      <c r="C4" s="310"/>
      <c r="D4" s="59" t="s">
        <v>70</v>
      </c>
      <c r="E4" s="302" t="s">
        <v>71</v>
      </c>
      <c r="F4" s="302"/>
      <c r="G4" s="297"/>
      <c r="H4" s="299"/>
      <c r="I4" s="301"/>
    </row>
    <row r="5" spans="1:10" s="28" customFormat="1" ht="17.25" customHeight="1" x14ac:dyDescent="0.15">
      <c r="A5" s="60" t="s">
        <v>37</v>
      </c>
      <c r="B5" s="185" t="s">
        <v>38</v>
      </c>
      <c r="C5" s="126"/>
      <c r="D5" s="159">
        <v>1500000</v>
      </c>
      <c r="E5" s="160">
        <v>1</v>
      </c>
      <c r="F5" s="182" t="s">
        <v>72</v>
      </c>
      <c r="G5" s="74" t="s">
        <v>73</v>
      </c>
      <c r="H5" s="166" t="str">
        <f>IF(G5="課税対象外","要","不要")</f>
        <v>不要</v>
      </c>
      <c r="I5" s="148">
        <f t="shared" ref="I5:I29" si="0">ROUNDDOWN(D5*E5,0)</f>
        <v>1500000</v>
      </c>
      <c r="J5" s="39" t="s">
        <v>35</v>
      </c>
    </row>
    <row r="6" spans="1:10" ht="17.25" customHeight="1" x14ac:dyDescent="0.15">
      <c r="A6" s="60" t="s">
        <v>74</v>
      </c>
      <c r="B6" s="185" t="s">
        <v>75</v>
      </c>
      <c r="C6" s="126"/>
      <c r="D6" s="161">
        <v>2580000</v>
      </c>
      <c r="E6" s="160">
        <v>1</v>
      </c>
      <c r="F6" s="182" t="s">
        <v>76</v>
      </c>
      <c r="G6" s="74" t="s">
        <v>77</v>
      </c>
      <c r="H6" s="166" t="str">
        <f>IF(G6="課税対象外","要","不要")</f>
        <v>要</v>
      </c>
      <c r="I6" s="146">
        <f t="shared" si="0"/>
        <v>2580000</v>
      </c>
    </row>
    <row r="7" spans="1:10" ht="17.25" customHeight="1" x14ac:dyDescent="0.15">
      <c r="A7" s="63"/>
      <c r="B7" s="193"/>
      <c r="C7" s="126"/>
      <c r="D7" s="162"/>
      <c r="E7" s="163"/>
      <c r="F7" s="189"/>
      <c r="G7" s="167"/>
      <c r="H7" s="166" t="str">
        <f t="shared" ref="H7:H29" si="1">IF(G7="課税対象外","要","不要")</f>
        <v>不要</v>
      </c>
      <c r="I7" s="146">
        <f t="shared" si="0"/>
        <v>0</v>
      </c>
    </row>
    <row r="8" spans="1:10" ht="17.25" customHeight="1" x14ac:dyDescent="0.15">
      <c r="A8" s="63"/>
      <c r="B8" s="193"/>
      <c r="C8" s="126"/>
      <c r="D8" s="162"/>
      <c r="E8" s="163"/>
      <c r="F8" s="189"/>
      <c r="G8" s="167"/>
      <c r="H8" s="166" t="str">
        <f t="shared" si="1"/>
        <v>不要</v>
      </c>
      <c r="I8" s="146">
        <f t="shared" si="0"/>
        <v>0</v>
      </c>
    </row>
    <row r="9" spans="1:10" ht="17.25" customHeight="1" x14ac:dyDescent="0.15">
      <c r="A9" s="63"/>
      <c r="B9" s="193"/>
      <c r="C9" s="126"/>
      <c r="D9" s="162"/>
      <c r="E9" s="163"/>
      <c r="F9" s="189"/>
      <c r="G9" s="167"/>
      <c r="H9" s="166" t="str">
        <f t="shared" si="1"/>
        <v>不要</v>
      </c>
      <c r="I9" s="146">
        <f t="shared" si="0"/>
        <v>0</v>
      </c>
    </row>
    <row r="10" spans="1:10" ht="17.25" customHeight="1" x14ac:dyDescent="0.15">
      <c r="A10" s="63"/>
      <c r="B10" s="193"/>
      <c r="C10" s="126"/>
      <c r="D10" s="162"/>
      <c r="E10" s="163"/>
      <c r="F10" s="189"/>
      <c r="G10" s="167"/>
      <c r="H10" s="166" t="str">
        <f t="shared" si="1"/>
        <v>不要</v>
      </c>
      <c r="I10" s="146">
        <f t="shared" si="0"/>
        <v>0</v>
      </c>
    </row>
    <row r="11" spans="1:10" ht="17.25" customHeight="1" x14ac:dyDescent="0.15">
      <c r="A11" s="63"/>
      <c r="B11" s="193"/>
      <c r="C11" s="126"/>
      <c r="D11" s="162"/>
      <c r="E11" s="163"/>
      <c r="F11" s="189"/>
      <c r="G11" s="167"/>
      <c r="H11" s="166" t="str">
        <f t="shared" si="1"/>
        <v>不要</v>
      </c>
      <c r="I11" s="146">
        <f t="shared" si="0"/>
        <v>0</v>
      </c>
    </row>
    <row r="12" spans="1:10" ht="17.25" customHeight="1" x14ac:dyDescent="0.15">
      <c r="A12" s="63"/>
      <c r="B12" s="193"/>
      <c r="C12" s="126"/>
      <c r="D12" s="162"/>
      <c r="E12" s="163"/>
      <c r="F12" s="189"/>
      <c r="G12" s="167"/>
      <c r="H12" s="166" t="str">
        <f t="shared" si="1"/>
        <v>不要</v>
      </c>
      <c r="I12" s="146">
        <f t="shared" si="0"/>
        <v>0</v>
      </c>
    </row>
    <row r="13" spans="1:10" ht="17.25" customHeight="1" x14ac:dyDescent="0.15">
      <c r="A13" s="63"/>
      <c r="B13" s="193"/>
      <c r="C13" s="126"/>
      <c r="D13" s="162"/>
      <c r="E13" s="163"/>
      <c r="F13" s="189"/>
      <c r="G13" s="167"/>
      <c r="H13" s="166" t="str">
        <f t="shared" si="1"/>
        <v>不要</v>
      </c>
      <c r="I13" s="146">
        <f t="shared" si="0"/>
        <v>0</v>
      </c>
    </row>
    <row r="14" spans="1:10" ht="17.25" customHeight="1" x14ac:dyDescent="0.15">
      <c r="A14" s="63"/>
      <c r="B14" s="193"/>
      <c r="C14" s="126"/>
      <c r="D14" s="162"/>
      <c r="E14" s="163"/>
      <c r="F14" s="189"/>
      <c r="G14" s="167"/>
      <c r="H14" s="166" t="str">
        <f t="shared" si="1"/>
        <v>不要</v>
      </c>
      <c r="I14" s="146">
        <f t="shared" si="0"/>
        <v>0</v>
      </c>
    </row>
    <row r="15" spans="1:10" ht="17.25" customHeight="1" x14ac:dyDescent="0.15">
      <c r="A15" s="63"/>
      <c r="B15" s="193"/>
      <c r="C15" s="126"/>
      <c r="D15" s="162"/>
      <c r="E15" s="163"/>
      <c r="F15" s="189"/>
      <c r="G15" s="167"/>
      <c r="H15" s="166" t="str">
        <f t="shared" si="1"/>
        <v>不要</v>
      </c>
      <c r="I15" s="146">
        <f t="shared" si="0"/>
        <v>0</v>
      </c>
    </row>
    <row r="16" spans="1:10" ht="17.25" customHeight="1" x14ac:dyDescent="0.15">
      <c r="A16" s="63"/>
      <c r="B16" s="193"/>
      <c r="C16" s="126"/>
      <c r="D16" s="162"/>
      <c r="E16" s="163"/>
      <c r="F16" s="189"/>
      <c r="G16" s="167"/>
      <c r="H16" s="166" t="str">
        <f t="shared" si="1"/>
        <v>不要</v>
      </c>
      <c r="I16" s="146">
        <f t="shared" si="0"/>
        <v>0</v>
      </c>
    </row>
    <row r="17" spans="1:10" ht="17.25" customHeight="1" x14ac:dyDescent="0.15">
      <c r="A17" s="63"/>
      <c r="B17" s="193"/>
      <c r="C17" s="126"/>
      <c r="D17" s="162"/>
      <c r="E17" s="163"/>
      <c r="F17" s="189"/>
      <c r="G17" s="167"/>
      <c r="H17" s="166" t="str">
        <f t="shared" si="1"/>
        <v>不要</v>
      </c>
      <c r="I17" s="146">
        <f t="shared" si="0"/>
        <v>0</v>
      </c>
    </row>
    <row r="18" spans="1:10" ht="17.25" customHeight="1" x14ac:dyDescent="0.15">
      <c r="A18" s="63"/>
      <c r="B18" s="193"/>
      <c r="C18" s="126"/>
      <c r="D18" s="162"/>
      <c r="E18" s="163"/>
      <c r="F18" s="189"/>
      <c r="G18" s="167"/>
      <c r="H18" s="166" t="str">
        <f t="shared" si="1"/>
        <v>不要</v>
      </c>
      <c r="I18" s="146">
        <f t="shared" si="0"/>
        <v>0</v>
      </c>
    </row>
    <row r="19" spans="1:10" ht="17.25" customHeight="1" x14ac:dyDescent="0.15">
      <c r="A19" s="63"/>
      <c r="B19" s="193"/>
      <c r="C19" s="126"/>
      <c r="D19" s="162"/>
      <c r="E19" s="163"/>
      <c r="F19" s="189"/>
      <c r="G19" s="167"/>
      <c r="H19" s="166" t="str">
        <f t="shared" si="1"/>
        <v>不要</v>
      </c>
      <c r="I19" s="146">
        <f t="shared" si="0"/>
        <v>0</v>
      </c>
    </row>
    <row r="20" spans="1:10" ht="17.25" customHeight="1" x14ac:dyDescent="0.15">
      <c r="A20" s="63"/>
      <c r="B20" s="193"/>
      <c r="C20" s="126"/>
      <c r="D20" s="162"/>
      <c r="E20" s="163"/>
      <c r="F20" s="189"/>
      <c r="G20" s="167"/>
      <c r="H20" s="166" t="str">
        <f t="shared" si="1"/>
        <v>不要</v>
      </c>
      <c r="I20" s="146">
        <f t="shared" si="0"/>
        <v>0</v>
      </c>
    </row>
    <row r="21" spans="1:10" ht="17.25" customHeight="1" x14ac:dyDescent="0.15">
      <c r="A21" s="63"/>
      <c r="B21" s="193"/>
      <c r="C21" s="126"/>
      <c r="D21" s="162"/>
      <c r="E21" s="163"/>
      <c r="F21" s="189"/>
      <c r="G21" s="167"/>
      <c r="H21" s="166" t="str">
        <f t="shared" si="1"/>
        <v>不要</v>
      </c>
      <c r="I21" s="146">
        <f t="shared" si="0"/>
        <v>0</v>
      </c>
    </row>
    <row r="22" spans="1:10" ht="17.25" customHeight="1" x14ac:dyDescent="0.15">
      <c r="A22" s="63"/>
      <c r="B22" s="193"/>
      <c r="C22" s="126"/>
      <c r="D22" s="162"/>
      <c r="E22" s="163"/>
      <c r="F22" s="189"/>
      <c r="G22" s="167"/>
      <c r="H22" s="166" t="str">
        <f t="shared" si="1"/>
        <v>不要</v>
      </c>
      <c r="I22" s="146">
        <f t="shared" si="0"/>
        <v>0</v>
      </c>
    </row>
    <row r="23" spans="1:10" ht="17.25" customHeight="1" x14ac:dyDescent="0.15">
      <c r="A23" s="63"/>
      <c r="B23" s="193"/>
      <c r="C23" s="126"/>
      <c r="D23" s="162"/>
      <c r="E23" s="163"/>
      <c r="F23" s="189"/>
      <c r="G23" s="167"/>
      <c r="H23" s="166" t="str">
        <f t="shared" si="1"/>
        <v>不要</v>
      </c>
      <c r="I23" s="146">
        <f t="shared" si="0"/>
        <v>0</v>
      </c>
    </row>
    <row r="24" spans="1:10" ht="17.25" customHeight="1" x14ac:dyDescent="0.15">
      <c r="A24" s="63"/>
      <c r="B24" s="193"/>
      <c r="C24" s="126"/>
      <c r="D24" s="162"/>
      <c r="E24" s="163"/>
      <c r="F24" s="189"/>
      <c r="G24" s="167"/>
      <c r="H24" s="166" t="str">
        <f t="shared" si="1"/>
        <v>不要</v>
      </c>
      <c r="I24" s="146">
        <f t="shared" si="0"/>
        <v>0</v>
      </c>
    </row>
    <row r="25" spans="1:10" ht="17.25" customHeight="1" x14ac:dyDescent="0.15">
      <c r="A25" s="63"/>
      <c r="B25" s="193"/>
      <c r="C25" s="126"/>
      <c r="D25" s="162"/>
      <c r="E25" s="163"/>
      <c r="F25" s="189"/>
      <c r="G25" s="167"/>
      <c r="H25" s="166" t="str">
        <f t="shared" si="1"/>
        <v>不要</v>
      </c>
      <c r="I25" s="146">
        <f t="shared" si="0"/>
        <v>0</v>
      </c>
    </row>
    <row r="26" spans="1:10" x14ac:dyDescent="0.15">
      <c r="A26" s="63"/>
      <c r="B26" s="195"/>
      <c r="C26" s="126"/>
      <c r="D26" s="162"/>
      <c r="E26" s="163"/>
      <c r="F26" s="189"/>
      <c r="G26" s="167"/>
      <c r="H26" s="166" t="str">
        <f t="shared" si="1"/>
        <v>不要</v>
      </c>
      <c r="I26" s="146">
        <f t="shared" si="0"/>
        <v>0</v>
      </c>
    </row>
    <row r="27" spans="1:10" x14ac:dyDescent="0.15">
      <c r="A27" s="63"/>
      <c r="B27" s="195"/>
      <c r="C27" s="126"/>
      <c r="D27" s="162"/>
      <c r="E27" s="163"/>
      <c r="F27" s="189"/>
      <c r="G27" s="167"/>
      <c r="H27" s="166" t="str">
        <f t="shared" si="1"/>
        <v>不要</v>
      </c>
      <c r="I27" s="146">
        <f t="shared" si="0"/>
        <v>0</v>
      </c>
    </row>
    <row r="28" spans="1:10" x14ac:dyDescent="0.15">
      <c r="A28" s="64"/>
      <c r="B28" s="196"/>
      <c r="C28" s="126"/>
      <c r="D28" s="162"/>
      <c r="E28" s="163"/>
      <c r="F28" s="189"/>
      <c r="G28" s="167"/>
      <c r="H28" s="166" t="str">
        <f t="shared" si="1"/>
        <v>不要</v>
      </c>
      <c r="I28" s="146">
        <f t="shared" si="0"/>
        <v>0</v>
      </c>
    </row>
    <row r="29" spans="1:10" ht="15" thickBot="1" x14ac:dyDescent="0.2">
      <c r="A29" s="64"/>
      <c r="B29" s="196"/>
      <c r="C29" s="127"/>
      <c r="D29" s="164"/>
      <c r="E29" s="165"/>
      <c r="F29" s="189"/>
      <c r="G29" s="167"/>
      <c r="H29" s="166" t="str">
        <f t="shared" si="1"/>
        <v>不要</v>
      </c>
      <c r="I29" s="147">
        <f t="shared" si="0"/>
        <v>0</v>
      </c>
    </row>
    <row r="30" spans="1:10" ht="15" thickBot="1" x14ac:dyDescent="0.2">
      <c r="A30" s="303" t="s">
        <v>1</v>
      </c>
      <c r="B30" s="304"/>
      <c r="C30" s="304"/>
      <c r="D30" s="304"/>
      <c r="E30" s="304"/>
      <c r="F30" s="304"/>
      <c r="G30" s="304"/>
      <c r="H30" s="304"/>
      <c r="I30" s="149">
        <f>SUM(I5:I29)</f>
        <v>4080000</v>
      </c>
    </row>
    <row r="31" spans="1:10" x14ac:dyDescent="0.15">
      <c r="A31" s="65"/>
      <c r="B31" s="65"/>
      <c r="C31" s="65"/>
      <c r="D31" s="66"/>
      <c r="E31" s="65"/>
      <c r="F31" s="65"/>
      <c r="G31" s="67" t="s">
        <v>78</v>
      </c>
      <c r="H31" s="67"/>
      <c r="I31" s="68">
        <f>SUMIF(H5:H29,"要",I5:I29)</f>
        <v>2580000</v>
      </c>
    </row>
    <row r="32" spans="1:10" s="28" customFormat="1" x14ac:dyDescent="0.15">
      <c r="A32" s="28" t="s">
        <v>39</v>
      </c>
      <c r="C32" s="30"/>
      <c r="E32" s="20"/>
      <c r="F32" s="20"/>
      <c r="G32" s="20"/>
      <c r="H32" s="20"/>
      <c r="I32" s="20"/>
      <c r="J32" s="20"/>
    </row>
    <row r="33" spans="7:9" x14ac:dyDescent="0.15">
      <c r="I33" s="20"/>
    </row>
    <row r="34" spans="7:9" x14ac:dyDescent="0.15">
      <c r="I34" s="20"/>
    </row>
    <row r="35" spans="7:9" x14ac:dyDescent="0.15">
      <c r="I35" s="20"/>
    </row>
    <row r="36" spans="7:9" x14ac:dyDescent="0.15">
      <c r="G36" s="28"/>
      <c r="H36" s="28"/>
    </row>
    <row r="37" spans="7:9" x14ac:dyDescent="0.15">
      <c r="G37" s="28"/>
      <c r="H37" s="28"/>
    </row>
    <row r="38" spans="7:9" x14ac:dyDescent="0.15">
      <c r="G38" s="28"/>
      <c r="H38" s="28"/>
    </row>
    <row r="39" spans="7:9" x14ac:dyDescent="0.15">
      <c r="G39" s="28"/>
      <c r="H39" s="28"/>
    </row>
    <row r="40" spans="7:9" x14ac:dyDescent="0.15">
      <c r="G40" s="28"/>
      <c r="H40" s="28"/>
    </row>
    <row r="88" spans="1:7" x14ac:dyDescent="0.15">
      <c r="A88" s="225" t="s">
        <v>164</v>
      </c>
      <c r="B88" s="226"/>
      <c r="C88" s="229"/>
      <c r="D88" s="226"/>
      <c r="E88" s="226"/>
      <c r="F88" s="226"/>
      <c r="G88" s="226"/>
    </row>
  </sheetData>
  <mergeCells count="9">
    <mergeCell ref="I3:I4"/>
    <mergeCell ref="E4:F4"/>
    <mergeCell ref="A30:H30"/>
    <mergeCell ref="A3:A4"/>
    <mergeCell ref="B3:B4"/>
    <mergeCell ref="C3:C4"/>
    <mergeCell ref="D3:F3"/>
    <mergeCell ref="G3:G4"/>
    <mergeCell ref="H3:H4"/>
  </mergeCells>
  <phoneticPr fontId="3"/>
  <dataValidations count="3">
    <dataValidation type="list" allowBlank="1" showInputMessage="1" showErrorMessage="1" sqref="H5:H29" xr:uid="{E4219AAE-9E50-415B-A79A-85304423B980}">
      <formula1>"要,不要"</formula1>
    </dataValidation>
    <dataValidation type="list" allowBlank="1" showInputMessage="1" showErrorMessage="1" sqref="G5:G29" xr:uid="{6F493CB4-8D14-409E-9004-F5AFEA523247}">
      <formula1>"税込（課税）,課税対象外"</formula1>
    </dataValidation>
    <dataValidation type="list" allowBlank="1" showInputMessage="1" showErrorMessage="1" sqref="F5:F29" xr:uid="{172255CE-F8E4-4F60-B263-7C1733C27F8E}">
      <formula1>"選択してください,個,点,台,式,件"</formula1>
    </dataValidation>
  </dataValidations>
  <printOptions horizontalCentered="1"/>
  <pageMargins left="0.70866141732283472" right="0.70866141732283472" top="0.74803149606299213" bottom="0.74803149606299213" header="0.31496062992125984" footer="0.31496062992125984"/>
  <pageSetup paperSize="9" scale="9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29</vt:i4>
      </vt:variant>
    </vt:vector>
  </HeadingPairs>
  <TitlesOfParts>
    <vt:vector size="44" baseType="lpstr">
      <vt:lpstr>【鑑】経費等内訳書</vt:lpstr>
      <vt:lpstr>設備・備品費</vt:lpstr>
      <vt:lpstr>消耗品費</vt:lpstr>
      <vt:lpstr>旅費</vt:lpstr>
      <vt:lpstr>人件費</vt:lpstr>
      <vt:lpstr>謝金</vt:lpstr>
      <vt:lpstr>外注費</vt:lpstr>
      <vt:lpstr>その他</vt:lpstr>
      <vt:lpstr>設備・備品費_変更</vt:lpstr>
      <vt:lpstr>消耗品費_変更</vt:lpstr>
      <vt:lpstr>旅費_変更</vt:lpstr>
      <vt:lpstr>人件費_変更</vt:lpstr>
      <vt:lpstr>謝金_変更</vt:lpstr>
      <vt:lpstr>外注費_変更</vt:lpstr>
      <vt:lpstr>その他_変更</vt:lpstr>
      <vt:lpstr>【鑑】経費等内訳書!Print_Area</vt:lpstr>
      <vt:lpstr>その他!Print_Area</vt:lpstr>
      <vt:lpstr>その他_変更!Print_Area</vt:lpstr>
      <vt:lpstr>外注費!Print_Area</vt:lpstr>
      <vt:lpstr>外注費_変更!Print_Area</vt:lpstr>
      <vt:lpstr>謝金!Print_Area</vt:lpstr>
      <vt:lpstr>謝金_変更!Print_Area</vt:lpstr>
      <vt:lpstr>消耗品費!Print_Area</vt:lpstr>
      <vt:lpstr>消耗品費_変更!Print_Area</vt:lpstr>
      <vt:lpstr>人件費!Print_Area</vt:lpstr>
      <vt:lpstr>人件費_変更!Print_Area</vt:lpstr>
      <vt:lpstr>設備・備品費!Print_Area</vt:lpstr>
      <vt:lpstr>設備・備品費_変更!Print_Area</vt:lpstr>
      <vt:lpstr>旅費!Print_Area</vt:lpstr>
      <vt:lpstr>旅費_変更!Print_Area</vt:lpstr>
      <vt:lpstr>その他!Print_Titles</vt:lpstr>
      <vt:lpstr>その他_変更!Print_Titles</vt:lpstr>
      <vt:lpstr>外注費!Print_Titles</vt:lpstr>
      <vt:lpstr>外注費_変更!Print_Titles</vt:lpstr>
      <vt:lpstr>謝金!Print_Titles</vt:lpstr>
      <vt:lpstr>謝金_変更!Print_Titles</vt:lpstr>
      <vt:lpstr>消耗品費!Print_Titles</vt:lpstr>
      <vt:lpstr>消耗品費_変更!Print_Titles</vt:lpstr>
      <vt:lpstr>人件費!Print_Titles</vt:lpstr>
      <vt:lpstr>人件費_変更!Print_Titles</vt:lpstr>
      <vt:lpstr>設備・備品費!Print_Titles</vt:lpstr>
      <vt:lpstr>設備・備品費_変更!Print_Titles</vt:lpstr>
      <vt:lpstr>旅費!Print_Titles</vt:lpstr>
      <vt:lpstr>旅費_変更!Print_Titles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百武　壮</dc:creator>
  <cp:lastModifiedBy>新海　将大</cp:lastModifiedBy>
  <cp:lastPrinted>2023-09-11T02:28:34Z</cp:lastPrinted>
  <dcterms:created xsi:type="dcterms:W3CDTF">2013-08-30T06:39:00Z</dcterms:created>
  <dcterms:modified xsi:type="dcterms:W3CDTF">2023-10-06T01:56:56Z</dcterms:modified>
</cp:coreProperties>
</file>