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19.3.170\share\04研究テーマ\★旧研究テーマ\河川堤防の浸透破壊に係る透水性の簡易調査手法に関する研究（H30-34_基盤）\02_実験結果\R4\01_地表\01_マニュアル\図表\"/>
    </mc:Choice>
  </mc:AlternateContent>
  <xr:revisionPtr revIDLastSave="0" documentId="13_ncr:1_{757313A1-C0E8-4B46-AED5-EF5463745BED}" xr6:coauthVersionLast="47" xr6:coauthVersionMax="47" xr10:uidLastSave="{00000000-0000-0000-0000-000000000000}"/>
  <bookViews>
    <workbookView xWindow="28680" yWindow="-120" windowWidth="29040" windowHeight="17520" activeTab="1" xr2:uid="{00000000-000D-0000-FFFF-FFFF00000000}"/>
  </bookViews>
  <sheets>
    <sheet name="baro" sheetId="87" r:id="rId1"/>
    <sheet name="様式_No.1" sheetId="174" r:id="rId2"/>
    <sheet name="No.1_整理例" sheetId="173" r:id="rId3"/>
  </sheets>
  <definedNames>
    <definedName name="_xlnm.Print_Area" localSheetId="1">様式_No.1!$A$1:$I$44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3" i="173" l="1"/>
  <c r="AP24" i="173"/>
  <c r="AP25" i="173"/>
  <c r="AP26" i="173"/>
  <c r="AP27" i="173"/>
  <c r="A1502" i="87"/>
  <c r="A1501" i="87"/>
  <c r="A1500" i="87"/>
  <c r="A1499" i="87"/>
  <c r="A1498" i="87"/>
  <c r="A1497" i="87"/>
  <c r="A1496" i="87"/>
  <c r="A1495" i="87"/>
  <c r="A1494" i="87"/>
  <c r="A1493" i="87"/>
  <c r="A1492" i="87"/>
  <c r="A1491" i="87"/>
  <c r="A1490" i="87"/>
  <c r="A1489" i="87"/>
  <c r="A1488" i="87"/>
  <c r="A1487" i="87"/>
  <c r="A1486" i="87"/>
  <c r="A1485" i="87"/>
  <c r="A1484" i="87"/>
  <c r="A1483" i="87"/>
  <c r="A1482" i="87"/>
  <c r="A1481" i="87"/>
  <c r="A1480" i="87"/>
  <c r="A1479" i="87"/>
  <c r="A1478" i="87"/>
  <c r="A1477" i="87"/>
  <c r="A1476" i="87"/>
  <c r="A1475" i="87"/>
  <c r="A1474" i="87"/>
  <c r="A1473" i="87"/>
  <c r="A1472" i="87"/>
  <c r="A1471" i="87"/>
  <c r="A1470" i="87"/>
  <c r="A1469" i="87"/>
  <c r="A1468" i="87"/>
  <c r="A1467" i="87"/>
  <c r="A1466" i="87"/>
  <c r="A1465" i="87"/>
  <c r="A1464" i="87"/>
  <c r="A1463" i="87"/>
  <c r="A1462" i="87"/>
  <c r="A1461" i="87"/>
  <c r="A1460" i="87"/>
  <c r="A1459" i="87"/>
  <c r="A1458" i="87"/>
  <c r="A1457" i="87"/>
  <c r="A1456" i="87"/>
  <c r="A1455" i="87"/>
  <c r="A1454" i="87"/>
  <c r="A1453" i="87"/>
  <c r="A1452" i="87"/>
  <c r="A1451" i="87"/>
  <c r="A1450" i="87"/>
  <c r="A1449" i="87"/>
  <c r="A1448" i="87"/>
  <c r="A1447" i="87"/>
  <c r="A1446" i="87"/>
  <c r="A1445" i="87"/>
  <c r="A1444" i="87"/>
  <c r="A1443" i="87"/>
  <c r="A1442" i="87"/>
  <c r="A1441" i="87"/>
  <c r="A1440" i="87"/>
  <c r="A1439" i="87"/>
  <c r="A1438" i="87"/>
  <c r="A1437" i="87"/>
  <c r="A1436" i="87"/>
  <c r="A1435" i="87"/>
  <c r="A1434" i="87"/>
  <c r="A1433" i="87"/>
  <c r="A1432" i="87"/>
  <c r="A1431" i="87"/>
  <c r="A1430" i="87"/>
  <c r="A1429" i="87"/>
  <c r="A1428" i="87"/>
  <c r="A1427" i="87"/>
  <c r="A1426" i="87"/>
  <c r="A1425" i="87"/>
  <c r="A1424" i="87"/>
  <c r="A1423" i="87"/>
  <c r="A1422" i="87"/>
  <c r="A1421" i="87"/>
  <c r="A1420" i="87"/>
  <c r="A1419" i="87"/>
  <c r="A1418" i="87"/>
  <c r="A1417" i="87"/>
  <c r="A1416" i="87"/>
  <c r="A1415" i="87"/>
  <c r="A1414" i="87"/>
  <c r="A1413" i="87"/>
  <c r="A1412" i="87"/>
  <c r="A1411" i="87"/>
  <c r="A1410" i="87"/>
  <c r="A1409" i="87"/>
  <c r="A1408" i="87"/>
  <c r="A1407" i="87"/>
  <c r="A1406" i="87"/>
  <c r="A1405" i="87"/>
  <c r="A1404" i="87"/>
  <c r="A1403" i="87"/>
  <c r="A1402" i="87"/>
  <c r="A1401" i="87"/>
  <c r="A1400" i="87"/>
  <c r="A1399" i="87"/>
  <c r="A1398" i="87"/>
  <c r="A1397" i="87"/>
  <c r="A1396" i="87"/>
  <c r="A1395" i="87"/>
  <c r="A1394" i="87"/>
  <c r="A1393" i="87"/>
  <c r="A1392" i="87"/>
  <c r="A1391" i="87"/>
  <c r="A1390" i="87"/>
  <c r="A1389" i="87"/>
  <c r="A1388" i="87"/>
  <c r="A1387" i="87"/>
  <c r="A1386" i="87"/>
  <c r="A1385" i="87"/>
  <c r="A1384" i="87"/>
  <c r="A1383" i="87"/>
  <c r="A1382" i="87"/>
  <c r="A1381" i="87"/>
  <c r="A1380" i="87"/>
  <c r="A1379" i="87"/>
  <c r="A1378" i="87"/>
  <c r="A1377" i="87"/>
  <c r="A1376" i="87"/>
  <c r="A1375" i="87"/>
  <c r="A1374" i="87"/>
  <c r="A1373" i="87"/>
  <c r="A1372" i="87"/>
  <c r="A1371" i="87"/>
  <c r="A1370" i="87"/>
  <c r="A1369" i="87"/>
  <c r="A1368" i="87"/>
  <c r="A1367" i="87"/>
  <c r="A1366" i="87"/>
  <c r="A1365" i="87"/>
  <c r="A1364" i="87"/>
  <c r="A1363" i="87"/>
  <c r="A1362" i="87"/>
  <c r="A1361" i="87"/>
  <c r="A1360" i="87"/>
  <c r="A1359" i="87"/>
  <c r="A1358" i="87"/>
  <c r="A1357" i="87"/>
  <c r="A1356" i="87"/>
  <c r="A1355" i="87"/>
  <c r="A1354" i="87"/>
  <c r="A1353" i="87"/>
  <c r="A1352" i="87"/>
  <c r="A1351" i="87"/>
  <c r="A1350" i="87"/>
  <c r="A1349" i="87"/>
  <c r="A1348" i="87"/>
  <c r="A1347" i="87"/>
  <c r="A1346" i="87"/>
  <c r="A1345" i="87"/>
  <c r="A1344" i="87"/>
  <c r="A1343" i="87"/>
  <c r="A1342" i="87"/>
  <c r="A1341" i="87"/>
  <c r="A1340" i="87"/>
  <c r="A1339" i="87"/>
  <c r="A1338" i="87"/>
  <c r="A1337" i="87"/>
  <c r="A1336" i="87"/>
  <c r="A1335" i="87"/>
  <c r="A1334" i="87"/>
  <c r="A1333" i="87"/>
  <c r="A1332" i="87"/>
  <c r="A1331" i="87"/>
  <c r="A1330" i="87"/>
  <c r="A1329" i="87"/>
  <c r="A1328" i="87"/>
  <c r="A1327" i="87"/>
  <c r="A1326" i="87"/>
  <c r="A1325" i="87"/>
  <c r="A1324" i="87"/>
  <c r="A1323" i="87"/>
  <c r="A1322" i="87"/>
  <c r="A1321" i="87"/>
  <c r="A1320" i="87"/>
  <c r="A1319" i="87"/>
  <c r="A1318" i="87"/>
  <c r="A1317" i="87"/>
  <c r="A1316" i="87"/>
  <c r="A1315" i="87"/>
  <c r="A1314" i="87"/>
  <c r="A1313" i="87"/>
  <c r="A1312" i="87"/>
  <c r="A1311" i="87"/>
  <c r="A1310" i="87"/>
  <c r="A1309" i="87"/>
  <c r="A1308" i="87"/>
  <c r="A1307" i="87"/>
  <c r="A1306" i="87"/>
  <c r="A1305" i="87"/>
  <c r="A1304" i="87"/>
  <c r="A1303" i="87"/>
  <c r="A1302" i="87"/>
  <c r="A1301" i="87"/>
  <c r="A1300" i="87"/>
  <c r="A1299" i="87"/>
  <c r="A1298" i="87"/>
  <c r="A1297" i="87"/>
  <c r="A1296" i="87"/>
  <c r="A1295" i="87"/>
  <c r="A1294" i="87"/>
  <c r="A1293" i="87"/>
  <c r="A1292" i="87"/>
  <c r="A1291" i="87"/>
  <c r="A1290" i="87"/>
  <c r="A1289" i="87"/>
  <c r="A1288" i="87"/>
  <c r="A1287" i="87"/>
  <c r="A1286" i="87"/>
  <c r="A1285" i="87"/>
  <c r="A1284" i="87"/>
  <c r="A1283" i="87"/>
  <c r="A1282" i="87"/>
  <c r="A1281" i="87"/>
  <c r="A1280" i="87"/>
  <c r="A1279" i="87"/>
  <c r="A1278" i="87"/>
  <c r="A1277" i="87"/>
  <c r="A1276" i="87"/>
  <c r="A1275" i="87"/>
  <c r="A1274" i="87"/>
  <c r="A1273" i="87"/>
  <c r="A1272" i="87"/>
  <c r="A1271" i="87"/>
  <c r="A1270" i="87"/>
  <c r="A1269" i="87"/>
  <c r="A1268" i="87"/>
  <c r="A1267" i="87"/>
  <c r="A1266" i="87"/>
  <c r="A1265" i="87"/>
  <c r="A1264" i="87"/>
  <c r="A1263" i="87"/>
  <c r="A1262" i="87"/>
  <c r="A1261" i="87"/>
  <c r="A1260" i="87"/>
  <c r="A1259" i="87"/>
  <c r="A1258" i="87"/>
  <c r="A1257" i="87"/>
  <c r="A1256" i="87"/>
  <c r="A1255" i="87"/>
  <c r="A1254" i="87"/>
  <c r="A1253" i="87"/>
  <c r="A1252" i="87"/>
  <c r="A1251" i="87"/>
  <c r="A1250" i="87"/>
  <c r="A1249" i="87"/>
  <c r="A1248" i="87"/>
  <c r="A1247" i="87"/>
  <c r="A1246" i="87"/>
  <c r="A1245" i="87"/>
  <c r="A1244" i="87"/>
  <c r="A1243" i="87"/>
  <c r="A1242" i="87"/>
  <c r="A1241" i="87"/>
  <c r="A1240" i="87"/>
  <c r="A1239" i="87"/>
  <c r="A1238" i="87"/>
  <c r="A1237" i="87"/>
  <c r="A1236" i="87"/>
  <c r="A1235" i="87"/>
  <c r="A1234" i="87"/>
  <c r="A1233" i="87"/>
  <c r="A1232" i="87"/>
  <c r="A1231" i="87"/>
  <c r="A1230" i="87"/>
  <c r="A1229" i="87"/>
  <c r="A1228" i="87"/>
  <c r="A1227" i="87"/>
  <c r="A1226" i="87"/>
  <c r="A1225" i="87"/>
  <c r="A1224" i="87"/>
  <c r="A1223" i="87"/>
  <c r="A1222" i="87"/>
  <c r="A1221" i="87"/>
  <c r="A1220" i="87"/>
  <c r="A1219" i="87"/>
  <c r="A1218" i="87"/>
  <c r="A1217" i="87"/>
  <c r="A1216" i="87"/>
  <c r="A1215" i="87"/>
  <c r="A1214" i="87"/>
  <c r="A1213" i="87"/>
  <c r="A1212" i="87"/>
  <c r="A1211" i="87"/>
  <c r="A1210" i="87"/>
  <c r="A1209" i="87"/>
  <c r="A1208" i="87"/>
  <c r="A1207" i="87"/>
  <c r="A1206" i="87"/>
  <c r="A1205" i="87"/>
  <c r="A1204" i="87"/>
  <c r="A1203" i="87"/>
  <c r="A1202" i="87"/>
  <c r="A1201" i="87"/>
  <c r="A1200" i="87"/>
  <c r="A1199" i="87"/>
  <c r="A1198" i="87"/>
  <c r="A1197" i="87"/>
  <c r="A1196" i="87"/>
  <c r="A1195" i="87"/>
  <c r="A1194" i="87"/>
  <c r="A1193" i="87"/>
  <c r="A1192" i="87"/>
  <c r="A1191" i="87"/>
  <c r="A1190" i="87"/>
  <c r="A1189" i="87"/>
  <c r="A1188" i="87"/>
  <c r="A1187" i="87"/>
  <c r="A1186" i="87"/>
  <c r="A1185" i="87"/>
  <c r="A1184" i="87"/>
  <c r="A1183" i="87"/>
  <c r="A1182" i="87"/>
  <c r="A1181" i="87"/>
  <c r="A1180" i="87"/>
  <c r="A1179" i="87"/>
  <c r="A1178" i="87"/>
  <c r="A1177" i="87"/>
  <c r="A1176" i="87"/>
  <c r="A1175" i="87"/>
  <c r="A1174" i="87"/>
  <c r="A1173" i="87"/>
  <c r="A1172" i="87"/>
  <c r="A1171" i="87"/>
  <c r="A1170" i="87"/>
  <c r="A1169" i="87"/>
  <c r="A1168" i="87"/>
  <c r="A1167" i="87"/>
  <c r="A1166" i="87"/>
  <c r="A1165" i="87"/>
  <c r="A1164" i="87"/>
  <c r="A1163" i="87"/>
  <c r="A1162" i="87"/>
  <c r="A1161" i="87"/>
  <c r="A1160" i="87"/>
  <c r="A1159" i="87"/>
  <c r="A1158" i="87"/>
  <c r="A1157" i="87"/>
  <c r="A1156" i="87"/>
  <c r="A1155" i="87"/>
  <c r="A1154" i="87"/>
  <c r="A1153" i="87"/>
  <c r="A1152" i="87"/>
  <c r="A1151" i="87"/>
  <c r="A1150" i="87"/>
  <c r="A1149" i="87"/>
  <c r="A1148" i="87"/>
  <c r="A1147" i="87"/>
  <c r="A1146" i="87"/>
  <c r="A1145" i="87"/>
  <c r="A1144" i="87"/>
  <c r="A1143" i="87"/>
  <c r="A1142" i="87"/>
  <c r="A1141" i="87"/>
  <c r="A1140" i="87"/>
  <c r="A1139" i="87"/>
  <c r="A1138" i="87"/>
  <c r="A1137" i="87"/>
  <c r="A1136" i="87"/>
  <c r="A1135" i="87"/>
  <c r="A1134" i="87"/>
  <c r="A1133" i="87"/>
  <c r="A1132" i="87"/>
  <c r="A1131" i="87"/>
  <c r="A1130" i="87"/>
  <c r="A1129" i="87"/>
  <c r="A1128" i="87"/>
  <c r="A1127" i="87"/>
  <c r="A1126" i="87"/>
  <c r="A1125" i="87"/>
  <c r="A1124" i="87"/>
  <c r="A1123" i="87"/>
  <c r="A1122" i="87"/>
  <c r="A1121" i="87"/>
  <c r="A1120" i="87"/>
  <c r="A1119" i="87"/>
  <c r="A1118" i="87"/>
  <c r="A1117" i="87"/>
  <c r="A1116" i="87"/>
  <c r="A1115" i="87"/>
  <c r="A1114" i="87"/>
  <c r="A1113" i="87"/>
  <c r="A1112" i="87"/>
  <c r="A1111" i="87"/>
  <c r="A1110" i="87"/>
  <c r="A1109" i="87"/>
  <c r="A1108" i="87"/>
  <c r="A1107" i="87"/>
  <c r="A1106" i="87"/>
  <c r="A1105" i="87"/>
  <c r="A1104" i="87"/>
  <c r="A1103" i="87"/>
  <c r="A1102" i="87"/>
  <c r="A1101" i="87"/>
  <c r="A1100" i="87"/>
  <c r="A1099" i="87"/>
  <c r="A1098" i="87"/>
  <c r="A1097" i="87"/>
  <c r="A1096" i="87"/>
  <c r="A1095" i="87"/>
  <c r="A1094" i="87"/>
  <c r="A1093" i="87"/>
  <c r="A1092" i="87"/>
  <c r="A1091" i="87"/>
  <c r="A1090" i="87"/>
  <c r="A1089" i="87"/>
  <c r="A1088" i="87"/>
  <c r="A1087" i="87"/>
  <c r="A1086" i="87"/>
  <c r="A1085" i="87"/>
  <c r="A1084" i="87"/>
  <c r="A1083" i="87"/>
  <c r="A1082" i="87"/>
  <c r="A1081" i="87"/>
  <c r="A1080" i="87"/>
  <c r="A1079" i="87"/>
  <c r="A1078" i="87"/>
  <c r="A1077" i="87"/>
  <c r="A1076" i="87"/>
  <c r="A1075" i="87"/>
  <c r="A1074" i="87"/>
  <c r="A1073" i="87"/>
  <c r="A1072" i="87"/>
  <c r="A1071" i="87"/>
  <c r="A1070" i="87"/>
  <c r="A1069" i="87"/>
  <c r="A1068" i="87"/>
  <c r="A1067" i="87"/>
  <c r="A1066" i="87"/>
  <c r="A1065" i="87"/>
  <c r="A1064" i="87"/>
  <c r="A1063" i="87"/>
  <c r="A1062" i="87"/>
  <c r="A1061" i="87"/>
  <c r="A1060" i="87"/>
  <c r="A1059" i="87"/>
  <c r="A1058" i="87"/>
  <c r="A1057" i="87"/>
  <c r="A1056" i="87"/>
  <c r="A1055" i="87"/>
  <c r="A1054" i="87"/>
  <c r="A1053" i="87"/>
  <c r="A1052" i="87"/>
  <c r="A1051" i="87"/>
  <c r="A1050" i="87"/>
  <c r="A1049" i="87"/>
  <c r="A1048" i="87"/>
  <c r="A1047" i="87"/>
  <c r="A1046" i="87"/>
  <c r="A1045" i="87"/>
  <c r="A1044" i="87"/>
  <c r="A1043" i="87"/>
  <c r="A1042" i="87"/>
  <c r="A1041" i="87"/>
  <c r="A1040" i="87"/>
  <c r="A1039" i="87"/>
  <c r="A1038" i="87"/>
  <c r="A1037" i="87"/>
  <c r="A1036" i="87"/>
  <c r="A1035" i="87"/>
  <c r="A1034" i="87"/>
  <c r="A1033" i="87"/>
  <c r="A1032" i="87"/>
  <c r="A1031" i="87"/>
  <c r="A1030" i="87"/>
  <c r="A1029" i="87"/>
  <c r="A1028" i="87"/>
  <c r="A1027" i="87"/>
  <c r="A1026" i="87"/>
  <c r="A1025" i="87"/>
  <c r="A1024" i="87"/>
  <c r="A1023" i="87"/>
  <c r="A1022" i="87"/>
  <c r="A1021" i="87"/>
  <c r="A1020" i="87"/>
  <c r="A1019" i="87"/>
  <c r="A1018" i="87"/>
  <c r="A1017" i="87"/>
  <c r="A1016" i="87"/>
  <c r="A1015" i="87"/>
  <c r="A1014" i="87"/>
  <c r="A1013" i="87"/>
  <c r="A1012" i="87"/>
  <c r="A1011" i="87"/>
  <c r="A1010" i="87"/>
  <c r="A1009" i="87"/>
  <c r="A1008" i="87"/>
  <c r="A1007" i="87"/>
  <c r="A1006" i="87"/>
  <c r="A1005" i="87"/>
  <c r="A1004" i="87"/>
  <c r="A1003" i="87"/>
  <c r="A1002" i="87"/>
  <c r="A1001" i="87"/>
  <c r="A1000" i="87"/>
  <c r="A999" i="87"/>
  <c r="A998" i="87"/>
  <c r="A997" i="87"/>
  <c r="A996" i="87"/>
  <c r="A995" i="87"/>
  <c r="A994" i="87"/>
  <c r="A993" i="87"/>
  <c r="A992" i="87"/>
  <c r="A991" i="87"/>
  <c r="A990" i="87"/>
  <c r="A989" i="87"/>
  <c r="A988" i="87"/>
  <c r="A987" i="87"/>
  <c r="A986" i="87"/>
  <c r="A985" i="87"/>
  <c r="A984" i="87"/>
  <c r="A983" i="87"/>
  <c r="A982" i="87"/>
  <c r="A981" i="87"/>
  <c r="A980" i="87"/>
  <c r="A979" i="87"/>
  <c r="A978" i="87"/>
  <c r="A977" i="87"/>
  <c r="A976" i="87"/>
  <c r="A975" i="87"/>
  <c r="A974" i="87"/>
  <c r="A973" i="87"/>
  <c r="A972" i="87"/>
  <c r="A971" i="87"/>
  <c r="A970" i="87"/>
  <c r="A969" i="87"/>
  <c r="A968" i="87"/>
  <c r="A967" i="87"/>
  <c r="A966" i="87"/>
  <c r="A965" i="87"/>
  <c r="A964" i="87"/>
  <c r="A963" i="87"/>
  <c r="A962" i="87"/>
  <c r="A961" i="87"/>
  <c r="A960" i="87"/>
  <c r="A959" i="87"/>
  <c r="A958" i="87"/>
  <c r="A957" i="87"/>
  <c r="A956" i="87"/>
  <c r="A955" i="87"/>
  <c r="A954" i="87"/>
  <c r="A953" i="87"/>
  <c r="A952" i="87"/>
  <c r="A951" i="87"/>
  <c r="A950" i="87"/>
  <c r="A949" i="87"/>
  <c r="A948" i="87"/>
  <c r="A947" i="87"/>
  <c r="A946" i="87"/>
  <c r="A945" i="87"/>
  <c r="A944" i="87"/>
  <c r="A943" i="87"/>
  <c r="A942" i="87"/>
  <c r="A941" i="87"/>
  <c r="A940" i="87"/>
  <c r="A939" i="87"/>
  <c r="A938" i="87"/>
  <c r="A937" i="87"/>
  <c r="A936" i="87"/>
  <c r="A935" i="87"/>
  <c r="A934" i="87"/>
  <c r="A933" i="87"/>
  <c r="A932" i="87"/>
  <c r="A931" i="87"/>
  <c r="A930" i="87"/>
  <c r="A929" i="87"/>
  <c r="A928" i="87"/>
  <c r="A927" i="87"/>
  <c r="A926" i="87"/>
  <c r="A925" i="87"/>
  <c r="A924" i="87"/>
  <c r="A923" i="87"/>
  <c r="A922" i="87"/>
  <c r="A921" i="87"/>
  <c r="A920" i="87"/>
  <c r="A919" i="87"/>
  <c r="A918" i="87"/>
  <c r="A917" i="87"/>
  <c r="A916" i="87"/>
  <c r="A915" i="87"/>
  <c r="A914" i="87"/>
  <c r="A913" i="87"/>
  <c r="A912" i="87"/>
  <c r="A911" i="87"/>
  <c r="A910" i="87"/>
  <c r="A909" i="87"/>
  <c r="A908" i="87"/>
  <c r="A907" i="87"/>
  <c r="A906" i="87"/>
  <c r="A905" i="87"/>
  <c r="A904" i="87"/>
  <c r="A903" i="87"/>
  <c r="A902" i="87"/>
  <c r="A901" i="87"/>
  <c r="A900" i="87"/>
  <c r="A899" i="87"/>
  <c r="A898" i="87"/>
  <c r="A897" i="87"/>
  <c r="A896" i="87"/>
  <c r="A895" i="87"/>
  <c r="A894" i="87"/>
  <c r="A893" i="87"/>
  <c r="A892" i="87"/>
  <c r="A891" i="87"/>
  <c r="A890" i="87"/>
  <c r="A889" i="87"/>
  <c r="A888" i="87"/>
  <c r="A887" i="87"/>
  <c r="A886" i="87"/>
  <c r="A885" i="87"/>
  <c r="A884" i="87"/>
  <c r="A883" i="87"/>
  <c r="A882" i="87"/>
  <c r="A881" i="87"/>
  <c r="A880" i="87"/>
  <c r="A879" i="87"/>
  <c r="A878" i="87"/>
  <c r="A877" i="87"/>
  <c r="A876" i="87"/>
  <c r="A875" i="87"/>
  <c r="A874" i="87"/>
  <c r="A873" i="87"/>
  <c r="A872" i="87"/>
  <c r="A871" i="87"/>
  <c r="A870" i="87"/>
  <c r="A869" i="87"/>
  <c r="A868" i="87"/>
  <c r="A867" i="87"/>
  <c r="A866" i="87"/>
  <c r="A865" i="87"/>
  <c r="A864" i="87"/>
  <c r="A863" i="87"/>
  <c r="A862" i="87"/>
  <c r="A861" i="87"/>
  <c r="A860" i="87"/>
  <c r="A859" i="87"/>
  <c r="A858" i="87"/>
  <c r="A857" i="87"/>
  <c r="A856" i="87"/>
  <c r="A855" i="87"/>
  <c r="A854" i="87"/>
  <c r="A853" i="87"/>
  <c r="A852" i="87"/>
  <c r="A851" i="87"/>
  <c r="A850" i="87"/>
  <c r="A849" i="87"/>
  <c r="A848" i="87"/>
  <c r="A847" i="87"/>
  <c r="A846" i="87"/>
  <c r="A845" i="87"/>
  <c r="A844" i="87"/>
  <c r="A843" i="87"/>
  <c r="A842" i="87"/>
  <c r="A841" i="87"/>
  <c r="A840" i="87"/>
  <c r="A839" i="87"/>
  <c r="A838" i="87"/>
  <c r="A837" i="87"/>
  <c r="A836" i="87"/>
  <c r="A835" i="87"/>
  <c r="A834" i="87"/>
  <c r="A833" i="87"/>
  <c r="A832" i="87"/>
  <c r="A831" i="87"/>
  <c r="A830" i="87"/>
  <c r="A829" i="87"/>
  <c r="A828" i="87"/>
  <c r="A827" i="87"/>
  <c r="A826" i="87"/>
  <c r="A825" i="87"/>
  <c r="A824" i="87"/>
  <c r="A823" i="87"/>
  <c r="A822" i="87"/>
  <c r="A821" i="87"/>
  <c r="A820" i="87"/>
  <c r="A819" i="87"/>
  <c r="A818" i="87"/>
  <c r="A817" i="87"/>
  <c r="A816" i="87"/>
  <c r="A815" i="87"/>
  <c r="A814" i="87"/>
  <c r="A813" i="87"/>
  <c r="A812" i="87"/>
  <c r="A811" i="87"/>
  <c r="A810" i="87"/>
  <c r="A809" i="87"/>
  <c r="A808" i="87"/>
  <c r="A807" i="87"/>
  <c r="A806" i="87"/>
  <c r="A805" i="87"/>
  <c r="A804" i="87"/>
  <c r="A803" i="87"/>
  <c r="A802" i="87"/>
  <c r="A801" i="87"/>
  <c r="A800" i="87"/>
  <c r="A799" i="87"/>
  <c r="A798" i="87"/>
  <c r="A797" i="87"/>
  <c r="A796" i="87"/>
  <c r="A795" i="87"/>
  <c r="A794" i="87"/>
  <c r="A793" i="87"/>
  <c r="A792" i="87"/>
  <c r="A791" i="87"/>
  <c r="A790" i="87"/>
  <c r="A789" i="87"/>
  <c r="A788" i="87"/>
  <c r="A787" i="87"/>
  <c r="A786" i="87"/>
  <c r="A785" i="87"/>
  <c r="A784" i="87"/>
  <c r="A783" i="87"/>
  <c r="A782" i="87"/>
  <c r="A781" i="87"/>
  <c r="A780" i="87"/>
  <c r="A779" i="87"/>
  <c r="A778" i="87"/>
  <c r="A777" i="87"/>
  <c r="A776" i="87"/>
  <c r="A775" i="87"/>
  <c r="A774" i="87"/>
  <c r="A773" i="87"/>
  <c r="A772" i="87"/>
  <c r="A771" i="87"/>
  <c r="A770" i="87"/>
  <c r="A769" i="87"/>
  <c r="A768" i="87"/>
  <c r="A767" i="87"/>
  <c r="A766" i="87"/>
  <c r="A765" i="87"/>
  <c r="A764" i="87"/>
  <c r="A763" i="87"/>
  <c r="A762" i="87"/>
  <c r="A761" i="87"/>
  <c r="A760" i="87"/>
  <c r="A759" i="87"/>
  <c r="A758" i="87"/>
  <c r="A757" i="87"/>
  <c r="A756" i="87"/>
  <c r="A755" i="87"/>
  <c r="A754" i="87"/>
  <c r="A753" i="87"/>
  <c r="A752" i="87"/>
  <c r="A751" i="87"/>
  <c r="A750" i="87"/>
  <c r="A749" i="87"/>
  <c r="A748" i="87"/>
  <c r="A747" i="87"/>
  <c r="A746" i="87"/>
  <c r="A745" i="87"/>
  <c r="A744" i="87"/>
  <c r="A743" i="87"/>
  <c r="A742" i="87"/>
  <c r="A741" i="87"/>
  <c r="A740" i="87"/>
  <c r="A739" i="87"/>
  <c r="A738" i="87"/>
  <c r="A737" i="87"/>
  <c r="A736" i="87"/>
  <c r="A735" i="87"/>
  <c r="A734" i="87"/>
  <c r="A733" i="87"/>
  <c r="A732" i="87"/>
  <c r="A731" i="87"/>
  <c r="A730" i="87"/>
  <c r="A729" i="87"/>
  <c r="A728" i="87"/>
  <c r="A727" i="87"/>
  <c r="A726" i="87"/>
  <c r="A725" i="87"/>
  <c r="A724" i="87"/>
  <c r="A723" i="87"/>
  <c r="A722" i="87"/>
  <c r="A721" i="87"/>
  <c r="A720" i="87"/>
  <c r="A719" i="87"/>
  <c r="A718" i="87"/>
  <c r="A717" i="87"/>
  <c r="A716" i="87"/>
  <c r="A715" i="87"/>
  <c r="A714" i="87"/>
  <c r="A713" i="87"/>
  <c r="A712" i="87"/>
  <c r="A711" i="87"/>
  <c r="A710" i="87"/>
  <c r="A709" i="87"/>
  <c r="A708" i="87"/>
  <c r="A707" i="87"/>
  <c r="A706" i="87"/>
  <c r="A705" i="87"/>
  <c r="A704" i="87"/>
  <c r="A703" i="87"/>
  <c r="A702" i="87"/>
  <c r="A701" i="87"/>
  <c r="A700" i="87"/>
  <c r="A699" i="87"/>
  <c r="A698" i="87"/>
  <c r="A697" i="87"/>
  <c r="A696" i="87"/>
  <c r="A695" i="87"/>
  <c r="A694" i="87"/>
  <c r="A693" i="87"/>
  <c r="A692" i="87"/>
  <c r="A691" i="87"/>
  <c r="A690" i="87"/>
  <c r="A689" i="87"/>
  <c r="A688" i="87"/>
  <c r="A687" i="87"/>
  <c r="A686" i="87"/>
  <c r="A685" i="87"/>
  <c r="A684" i="87"/>
  <c r="A683" i="87"/>
  <c r="A682" i="87"/>
  <c r="A681" i="87"/>
  <c r="A680" i="87"/>
  <c r="A679" i="87"/>
  <c r="A678" i="87"/>
  <c r="A677" i="87"/>
  <c r="A676" i="87"/>
  <c r="A675" i="87"/>
  <c r="A674" i="87"/>
  <c r="A673" i="87"/>
  <c r="A672" i="87"/>
  <c r="A671" i="87"/>
  <c r="A670" i="87"/>
  <c r="A669" i="87"/>
  <c r="A668" i="87"/>
  <c r="A667" i="87"/>
  <c r="A666" i="87"/>
  <c r="A665" i="87"/>
  <c r="A664" i="87"/>
  <c r="A663" i="87"/>
  <c r="A662" i="87"/>
  <c r="A661" i="87"/>
  <c r="A660" i="87"/>
  <c r="A659" i="87"/>
  <c r="A658" i="87"/>
  <c r="A657" i="87"/>
  <c r="A656" i="87"/>
  <c r="A655" i="87"/>
  <c r="A654" i="87"/>
  <c r="A653" i="87"/>
  <c r="A652" i="87"/>
  <c r="A651" i="87"/>
  <c r="A650" i="87"/>
  <c r="A649" i="87"/>
  <c r="A648" i="87"/>
  <c r="A647" i="87"/>
  <c r="A646" i="87"/>
  <c r="A645" i="87"/>
  <c r="A644" i="87"/>
  <c r="A643" i="87"/>
  <c r="A642" i="87"/>
  <c r="A641" i="87"/>
  <c r="A640" i="87"/>
  <c r="A639" i="87"/>
  <c r="A638" i="87"/>
  <c r="A637" i="87"/>
  <c r="A636" i="87"/>
  <c r="A635" i="87"/>
  <c r="A634" i="87"/>
  <c r="A633" i="87"/>
  <c r="A632" i="87"/>
  <c r="A631" i="87"/>
  <c r="A630" i="87"/>
  <c r="A629" i="87"/>
  <c r="A628" i="87"/>
  <c r="A627" i="87"/>
  <c r="A626" i="87"/>
  <c r="A625" i="87"/>
  <c r="A624" i="87"/>
  <c r="A623" i="87"/>
  <c r="A622" i="87"/>
  <c r="A621" i="87"/>
  <c r="A620" i="87"/>
  <c r="A619" i="87"/>
  <c r="A618" i="87"/>
  <c r="A617" i="87"/>
  <c r="A616" i="87"/>
  <c r="A615" i="87"/>
  <c r="A614" i="87"/>
  <c r="A613" i="87"/>
  <c r="A612" i="87"/>
  <c r="A611" i="87"/>
  <c r="A610" i="87"/>
  <c r="A609" i="87"/>
  <c r="A608" i="87"/>
  <c r="A607" i="87"/>
  <c r="A606" i="87"/>
  <c r="A605" i="87"/>
  <c r="A604" i="87"/>
  <c r="A603" i="87"/>
  <c r="A602" i="87"/>
  <c r="A601" i="87"/>
  <c r="A600" i="87"/>
  <c r="A599" i="87"/>
  <c r="A598" i="87"/>
  <c r="A597" i="87"/>
  <c r="A596" i="87"/>
  <c r="A595" i="87"/>
  <c r="A594" i="87"/>
  <c r="A593" i="87"/>
  <c r="A592" i="87"/>
  <c r="A591" i="87"/>
  <c r="A590" i="87"/>
  <c r="A589" i="87"/>
  <c r="A588" i="87"/>
  <c r="A587" i="87"/>
  <c r="A586" i="87"/>
  <c r="A585" i="87"/>
  <c r="A584" i="87"/>
  <c r="A583" i="87"/>
  <c r="A582" i="87"/>
  <c r="A581" i="87"/>
  <c r="A580" i="87"/>
  <c r="A579" i="87"/>
  <c r="A578" i="87"/>
  <c r="A577" i="87"/>
  <c r="A576" i="87"/>
  <c r="A575" i="87"/>
  <c r="A574" i="87"/>
  <c r="A573" i="87"/>
  <c r="A572" i="87"/>
  <c r="A571" i="87"/>
  <c r="A570" i="87"/>
  <c r="A569" i="87"/>
  <c r="A568" i="87"/>
  <c r="A567" i="87"/>
  <c r="A566" i="87"/>
  <c r="A565" i="87"/>
  <c r="A564" i="87"/>
  <c r="A563" i="87"/>
  <c r="A562" i="87"/>
  <c r="A561" i="87"/>
  <c r="A560" i="87"/>
  <c r="A559" i="87"/>
  <c r="A558" i="87"/>
  <c r="A557" i="87"/>
  <c r="A556" i="87"/>
  <c r="A555" i="87"/>
  <c r="A554" i="87"/>
  <c r="A553" i="87"/>
  <c r="A552" i="87"/>
  <c r="A551" i="87"/>
  <c r="A550" i="87"/>
  <c r="A549" i="87"/>
  <c r="A548" i="87"/>
  <c r="A547" i="87"/>
  <c r="A546" i="87"/>
  <c r="A545" i="87"/>
  <c r="A544" i="87"/>
  <c r="A543" i="87"/>
  <c r="A542" i="87"/>
  <c r="A541" i="87"/>
  <c r="A540" i="87"/>
  <c r="A539" i="87"/>
  <c r="A538" i="87"/>
  <c r="A537" i="87"/>
  <c r="A536" i="87"/>
  <c r="A535" i="87"/>
  <c r="A534" i="87"/>
  <c r="A533" i="87"/>
  <c r="A532" i="87"/>
  <c r="A531" i="87"/>
  <c r="A530" i="87"/>
  <c r="A529" i="87"/>
  <c r="A528" i="87"/>
  <c r="A527" i="87"/>
  <c r="A526" i="87"/>
  <c r="A525" i="87"/>
  <c r="A524" i="87"/>
  <c r="A523" i="87"/>
  <c r="A522" i="87"/>
  <c r="A521" i="87"/>
  <c r="A520" i="87"/>
  <c r="A519" i="87"/>
  <c r="A518" i="87"/>
  <c r="A517" i="87"/>
  <c r="A516" i="87"/>
  <c r="A515" i="87"/>
  <c r="A514" i="87"/>
  <c r="A513" i="87"/>
  <c r="A512" i="87"/>
  <c r="A511" i="87"/>
  <c r="A510" i="87"/>
  <c r="A509" i="87"/>
  <c r="A508" i="87"/>
  <c r="A507" i="87"/>
  <c r="A506" i="87"/>
  <c r="A505" i="87"/>
  <c r="A504" i="87"/>
  <c r="A503" i="87"/>
  <c r="A502" i="87"/>
  <c r="A501" i="87"/>
  <c r="A500" i="87"/>
  <c r="A499" i="87"/>
  <c r="A498" i="87"/>
  <c r="A497" i="87"/>
  <c r="A496" i="87"/>
  <c r="A495" i="87"/>
  <c r="A494" i="87"/>
  <c r="A493" i="87"/>
  <c r="A492" i="87"/>
  <c r="A491" i="87"/>
  <c r="A490" i="87"/>
  <c r="A489" i="87"/>
  <c r="A488" i="87"/>
  <c r="A487" i="87"/>
  <c r="A486" i="87"/>
  <c r="A485" i="87"/>
  <c r="A484" i="87"/>
  <c r="A483" i="87"/>
  <c r="A482" i="87"/>
  <c r="A481" i="87"/>
  <c r="A480" i="87"/>
  <c r="A479" i="87"/>
  <c r="A478" i="87"/>
  <c r="A477" i="87"/>
  <c r="A476" i="87"/>
  <c r="A475" i="87"/>
  <c r="A474" i="87"/>
  <c r="A473" i="87"/>
  <c r="A472" i="87"/>
  <c r="A471" i="87"/>
  <c r="A470" i="87"/>
  <c r="A469" i="87"/>
  <c r="A468" i="87"/>
  <c r="A467" i="87"/>
  <c r="A466" i="87"/>
  <c r="A465" i="87"/>
  <c r="A464" i="87"/>
  <c r="A463" i="87"/>
  <c r="A462" i="87"/>
  <c r="A461" i="87"/>
  <c r="A460" i="87"/>
  <c r="A459" i="87"/>
  <c r="A458" i="87"/>
  <c r="A457" i="87"/>
  <c r="A456" i="87"/>
  <c r="A455" i="87"/>
  <c r="A454" i="87"/>
  <c r="A453" i="87"/>
  <c r="A452" i="87"/>
  <c r="A451" i="87"/>
  <c r="A450" i="87"/>
  <c r="A449" i="87"/>
  <c r="A448" i="87"/>
  <c r="A447" i="87"/>
  <c r="A446" i="87"/>
  <c r="A445" i="87"/>
  <c r="A444" i="87"/>
  <c r="A443" i="87"/>
  <c r="A442" i="87"/>
  <c r="A441" i="87"/>
  <c r="A440" i="87"/>
  <c r="A439" i="87"/>
  <c r="A438" i="87"/>
  <c r="A437" i="87"/>
  <c r="A436" i="87"/>
  <c r="A435" i="87"/>
  <c r="A434" i="87"/>
  <c r="A433" i="87"/>
  <c r="A432" i="87"/>
  <c r="A431" i="87"/>
  <c r="A430" i="87"/>
  <c r="A429" i="87"/>
  <c r="A428" i="87"/>
  <c r="A427" i="87"/>
  <c r="A426" i="87"/>
  <c r="A425" i="87"/>
  <c r="A424" i="87"/>
  <c r="A423" i="87"/>
  <c r="A422" i="87"/>
  <c r="A421" i="87"/>
  <c r="A420" i="87"/>
  <c r="A419" i="87"/>
  <c r="A418" i="87"/>
  <c r="A417" i="87"/>
  <c r="A416" i="87"/>
  <c r="A415" i="87"/>
  <c r="A414" i="87"/>
  <c r="A413" i="87"/>
  <c r="A412" i="87"/>
  <c r="A411" i="87"/>
  <c r="A410" i="87"/>
  <c r="A409" i="87"/>
  <c r="A408" i="87"/>
  <c r="A407" i="87"/>
  <c r="A406" i="87"/>
  <c r="A405" i="87"/>
  <c r="A404" i="87"/>
  <c r="A403" i="87"/>
  <c r="A402" i="87"/>
  <c r="A401" i="87"/>
  <c r="A400" i="87"/>
  <c r="A399" i="87"/>
  <c r="A398" i="87"/>
  <c r="A397" i="87"/>
  <c r="A396" i="87"/>
  <c r="A395" i="87"/>
  <c r="A394" i="87"/>
  <c r="A393" i="87"/>
  <c r="A392" i="87"/>
  <c r="A391" i="87"/>
  <c r="A390" i="87"/>
  <c r="A389" i="87"/>
  <c r="A388" i="87"/>
  <c r="A387" i="87"/>
  <c r="A386" i="87"/>
  <c r="A385" i="87"/>
  <c r="A384" i="87"/>
  <c r="A383" i="87"/>
  <c r="A382" i="87"/>
  <c r="A381" i="87"/>
  <c r="A380" i="87"/>
  <c r="A379" i="87"/>
  <c r="A378" i="87"/>
  <c r="A377" i="87"/>
  <c r="A376" i="87"/>
  <c r="A375" i="87"/>
  <c r="A374" i="87"/>
  <c r="A373" i="87"/>
  <c r="A372" i="87"/>
  <c r="A371" i="87"/>
  <c r="A370" i="87"/>
  <c r="A369" i="87"/>
  <c r="A368" i="87"/>
  <c r="A367" i="87"/>
  <c r="A366" i="87"/>
  <c r="A365" i="87"/>
  <c r="A364" i="87"/>
  <c r="A363" i="87"/>
  <c r="A362" i="87"/>
  <c r="A361" i="87"/>
  <c r="A360" i="87"/>
  <c r="A359" i="87"/>
  <c r="A358" i="87"/>
  <c r="A357" i="87"/>
  <c r="A356" i="87"/>
  <c r="A355" i="87"/>
  <c r="A354" i="87"/>
  <c r="A353" i="87"/>
  <c r="A352" i="87"/>
  <c r="A351" i="87"/>
  <c r="A350" i="87"/>
  <c r="A349" i="87"/>
  <c r="A348" i="87"/>
  <c r="A347" i="87"/>
  <c r="A346" i="87"/>
  <c r="A345" i="87"/>
  <c r="A344" i="87"/>
  <c r="A343" i="87"/>
  <c r="A342" i="87"/>
  <c r="A341" i="87"/>
  <c r="A340" i="87"/>
  <c r="A339" i="87"/>
  <c r="A338" i="87"/>
  <c r="A337" i="87"/>
  <c r="A336" i="87"/>
  <c r="A335" i="87"/>
  <c r="A334" i="87"/>
  <c r="A333" i="87"/>
  <c r="A332" i="87"/>
  <c r="A331" i="87"/>
  <c r="A330" i="87"/>
  <c r="A329" i="87"/>
  <c r="A328" i="87"/>
  <c r="A327" i="87"/>
  <c r="A326" i="87"/>
  <c r="A325" i="87"/>
  <c r="A324" i="87"/>
  <c r="A323" i="87"/>
  <c r="A322" i="87"/>
  <c r="A321" i="87"/>
  <c r="A320" i="87"/>
  <c r="A319" i="87"/>
  <c r="A318" i="87"/>
  <c r="A317" i="87"/>
  <c r="A316" i="87"/>
  <c r="A315" i="87"/>
  <c r="A314" i="87"/>
  <c r="A313" i="87"/>
  <c r="A312" i="87"/>
  <c r="A311" i="87"/>
  <c r="A310" i="87"/>
  <c r="A309" i="87"/>
  <c r="A308" i="87"/>
  <c r="A307" i="87"/>
  <c r="A306" i="87"/>
  <c r="A305" i="87"/>
  <c r="A304" i="87"/>
  <c r="A303" i="87"/>
  <c r="A302" i="87"/>
  <c r="A301" i="87"/>
  <c r="A300" i="87"/>
  <c r="A299" i="87"/>
  <c r="A298" i="87"/>
  <c r="A297" i="87"/>
  <c r="A296" i="87"/>
  <c r="A295" i="87"/>
  <c r="A294" i="87"/>
  <c r="A293" i="87"/>
  <c r="A292" i="87"/>
  <c r="A291" i="87"/>
  <c r="A290" i="87"/>
  <c r="A289" i="87"/>
  <c r="A288" i="87"/>
  <c r="A287" i="87"/>
  <c r="A286" i="87"/>
  <c r="A285" i="87"/>
  <c r="A284" i="87"/>
  <c r="A283" i="87"/>
  <c r="A282" i="87"/>
  <c r="A281" i="87"/>
  <c r="A280" i="87"/>
  <c r="A279" i="87"/>
  <c r="A278" i="87"/>
  <c r="A277" i="87"/>
  <c r="A276" i="87"/>
  <c r="A275" i="87"/>
  <c r="A274" i="87"/>
  <c r="A273" i="87"/>
  <c r="A272" i="87"/>
  <c r="A271" i="87"/>
  <c r="A270" i="87"/>
  <c r="A269" i="87"/>
  <c r="A268" i="87"/>
  <c r="A267" i="87"/>
  <c r="A266" i="87"/>
  <c r="A265" i="87"/>
  <c r="A264" i="87"/>
  <c r="A263" i="87"/>
  <c r="A262" i="87"/>
  <c r="A261" i="87"/>
  <c r="A260" i="87"/>
  <c r="A259" i="87"/>
  <c r="A258" i="87"/>
  <c r="A257" i="87"/>
  <c r="A256" i="87"/>
  <c r="A255" i="87"/>
  <c r="A254" i="87"/>
  <c r="A253" i="87"/>
  <c r="A252" i="87"/>
  <c r="A251" i="87"/>
  <c r="A250" i="87"/>
  <c r="A249" i="87"/>
  <c r="A248" i="87"/>
  <c r="A247" i="87"/>
  <c r="A246" i="87"/>
  <c r="A245" i="87"/>
  <c r="A244" i="87"/>
  <c r="A243" i="87"/>
  <c r="A242" i="87"/>
  <c r="A241" i="87"/>
  <c r="A240" i="87"/>
  <c r="A239" i="87"/>
  <c r="A238" i="87"/>
  <c r="A237" i="87"/>
  <c r="A236" i="87"/>
  <c r="A235" i="87"/>
  <c r="A234" i="87"/>
  <c r="A233" i="87"/>
  <c r="A232" i="87"/>
  <c r="A231" i="87"/>
  <c r="A230" i="87"/>
  <c r="A229" i="87"/>
  <c r="A228" i="87"/>
  <c r="A227" i="87"/>
  <c r="A226" i="87"/>
  <c r="A225" i="87"/>
  <c r="A224" i="87"/>
  <c r="A223" i="87"/>
  <c r="A222" i="87"/>
  <c r="A221" i="87"/>
  <c r="A220" i="87"/>
  <c r="A219" i="87"/>
  <c r="A218" i="87"/>
  <c r="A217" i="87"/>
  <c r="A216" i="87"/>
  <c r="A215" i="87"/>
  <c r="A214" i="87"/>
  <c r="A213" i="87"/>
  <c r="A212" i="87"/>
  <c r="A211" i="87"/>
  <c r="A210" i="87"/>
  <c r="A209" i="87"/>
  <c r="A208" i="87"/>
  <c r="A207" i="87"/>
  <c r="A206" i="87"/>
  <c r="A205" i="87"/>
  <c r="A204" i="87"/>
  <c r="A203" i="87"/>
  <c r="A202" i="87"/>
  <c r="A201" i="87"/>
  <c r="A200" i="87"/>
  <c r="A199" i="87"/>
  <c r="A198" i="87"/>
  <c r="A197" i="87"/>
  <c r="A196" i="87"/>
  <c r="A195" i="87"/>
  <c r="A194" i="87"/>
  <c r="A193" i="87"/>
  <c r="A192" i="87"/>
  <c r="A191" i="87"/>
  <c r="A190" i="87"/>
  <c r="A189" i="87"/>
  <c r="A188" i="87"/>
  <c r="A187" i="87"/>
  <c r="A186" i="87"/>
  <c r="A185" i="87"/>
  <c r="A184" i="87"/>
  <c r="A183" i="87"/>
  <c r="A182" i="87"/>
  <c r="A181" i="87"/>
  <c r="A180" i="87"/>
  <c r="A179" i="87"/>
  <c r="A178" i="87"/>
  <c r="A177" i="87"/>
  <c r="A176" i="87"/>
  <c r="A175" i="87"/>
  <c r="A174" i="87"/>
  <c r="A173" i="87"/>
  <c r="A172" i="87"/>
  <c r="A171" i="87"/>
  <c r="A170" i="87"/>
  <c r="A169" i="87"/>
  <c r="A168" i="87"/>
  <c r="A167" i="87"/>
  <c r="A166" i="87"/>
  <c r="A165" i="87"/>
  <c r="A164" i="87"/>
  <c r="A163" i="87"/>
  <c r="A162" i="87"/>
  <c r="A161" i="87"/>
  <c r="A160" i="87"/>
  <c r="A159" i="87"/>
  <c r="A158" i="87"/>
  <c r="A157" i="87"/>
  <c r="A156" i="87"/>
  <c r="A155" i="87"/>
  <c r="A154" i="87"/>
  <c r="A153" i="87"/>
  <c r="A152" i="87"/>
  <c r="A151" i="87"/>
  <c r="A150" i="87"/>
  <c r="A149" i="87"/>
  <c r="A148" i="87"/>
  <c r="A147" i="87"/>
  <c r="A146" i="87"/>
  <c r="A145" i="87"/>
  <c r="A144" i="87"/>
  <c r="A143" i="87"/>
  <c r="A142" i="87"/>
  <c r="A141" i="87"/>
  <c r="A140" i="87"/>
  <c r="A139" i="87"/>
  <c r="A138" i="87"/>
  <c r="A137" i="87"/>
  <c r="A136" i="87"/>
  <c r="A135" i="87"/>
  <c r="A134" i="87"/>
  <c r="A133" i="87"/>
  <c r="A132" i="87"/>
  <c r="A131" i="87"/>
  <c r="A130" i="87"/>
  <c r="A129" i="87"/>
  <c r="A128" i="87"/>
  <c r="A127" i="87"/>
  <c r="A126" i="87"/>
  <c r="A125" i="87"/>
  <c r="A124" i="87"/>
  <c r="A123" i="87"/>
  <c r="A122" i="87"/>
  <c r="A121" i="87"/>
  <c r="A120" i="87"/>
  <c r="A119" i="87"/>
  <c r="A118" i="87"/>
  <c r="A117" i="87"/>
  <c r="A116" i="87"/>
  <c r="A115" i="87"/>
  <c r="A114" i="87"/>
  <c r="A113" i="87"/>
  <c r="A112" i="87"/>
  <c r="A111" i="87"/>
  <c r="A110" i="87"/>
  <c r="A109" i="87"/>
  <c r="A108" i="87"/>
  <c r="A107" i="87"/>
  <c r="A106" i="87"/>
  <c r="A105" i="87"/>
  <c r="A104" i="87"/>
  <c r="A103" i="87"/>
  <c r="A102" i="87"/>
  <c r="A101" i="87"/>
  <c r="A100" i="87"/>
  <c r="A99" i="87"/>
  <c r="A98" i="87"/>
  <c r="A97" i="87"/>
  <c r="A96" i="87"/>
  <c r="A95" i="87"/>
  <c r="A94" i="87"/>
  <c r="A93" i="87"/>
  <c r="A92" i="87"/>
  <c r="A91" i="87"/>
  <c r="A90" i="87"/>
  <c r="A89" i="87"/>
  <c r="A88" i="87"/>
  <c r="A87" i="87"/>
  <c r="A86" i="87"/>
  <c r="A85" i="87"/>
  <c r="A84" i="87"/>
  <c r="A83" i="87"/>
  <c r="A82" i="87"/>
  <c r="A81" i="87"/>
  <c r="A80" i="87"/>
  <c r="A79" i="87"/>
  <c r="A78" i="87"/>
  <c r="A77" i="87"/>
  <c r="A76" i="87"/>
  <c r="A75" i="87"/>
  <c r="A74" i="87"/>
  <c r="A73" i="87"/>
  <c r="A72" i="87"/>
  <c r="A71" i="87"/>
  <c r="A70" i="87"/>
  <c r="A69" i="87"/>
  <c r="A68" i="87"/>
  <c r="A67" i="87"/>
  <c r="A66" i="87"/>
  <c r="A65" i="87"/>
  <c r="A64" i="87"/>
  <c r="A63" i="87"/>
  <c r="A62" i="87"/>
  <c r="A61" i="87"/>
  <c r="A60" i="87"/>
  <c r="A59" i="87"/>
  <c r="A58" i="87"/>
  <c r="A57" i="87"/>
  <c r="A56" i="87"/>
  <c r="A55" i="87"/>
  <c r="A54" i="87"/>
  <c r="A53" i="87"/>
  <c r="A52" i="87"/>
  <c r="A51" i="87"/>
  <c r="A50" i="87"/>
  <c r="A49" i="87"/>
  <c r="A48" i="87"/>
  <c r="A47" i="87"/>
  <c r="A46" i="87"/>
  <c r="A45" i="87"/>
  <c r="A44" i="87"/>
  <c r="A43" i="87"/>
  <c r="A42" i="87"/>
  <c r="A41" i="87"/>
  <c r="A40" i="87"/>
  <c r="A39" i="87"/>
  <c r="A38" i="87"/>
  <c r="A37" i="87"/>
  <c r="A36" i="87"/>
  <c r="A35" i="87"/>
  <c r="A34" i="87"/>
  <c r="A33" i="87"/>
  <c r="A32" i="87"/>
  <c r="A31" i="87"/>
  <c r="A30" i="87"/>
  <c r="A29" i="87"/>
  <c r="A28" i="87"/>
  <c r="A27" i="87"/>
  <c r="A26" i="87"/>
  <c r="A25" i="87"/>
  <c r="A24" i="87"/>
  <c r="A23" i="87"/>
  <c r="A22" i="87"/>
  <c r="A21" i="87"/>
  <c r="A20" i="87"/>
  <c r="A19" i="87"/>
  <c r="A18" i="87"/>
  <c r="A17" i="87"/>
  <c r="A16" i="87"/>
  <c r="A15" i="87"/>
  <c r="A14" i="87"/>
  <c r="A13" i="87"/>
  <c r="A12" i="87"/>
  <c r="A11" i="87"/>
  <c r="A10" i="87"/>
  <c r="A9" i="87"/>
  <c r="A8" i="87"/>
  <c r="A7" i="87"/>
  <c r="A6" i="87"/>
  <c r="A5" i="87"/>
  <c r="A4" i="87"/>
  <c r="A3" i="87"/>
  <c r="A2" i="87"/>
  <c r="AD15" i="173"/>
  <c r="C6" i="174"/>
  <c r="F7" i="174"/>
  <c r="F5" i="174"/>
  <c r="C7" i="174"/>
  <c r="Q9" i="173"/>
  <c r="Q8" i="173"/>
  <c r="I707" i="173"/>
  <c r="I708" i="173"/>
  <c r="I709" i="173"/>
  <c r="I710" i="173"/>
  <c r="I711" i="173"/>
  <c r="I712" i="173"/>
  <c r="I713" i="173"/>
  <c r="I714" i="173"/>
  <c r="I715" i="173"/>
  <c r="I716" i="173"/>
  <c r="I717" i="173"/>
  <c r="I718" i="173"/>
  <c r="I719" i="173"/>
  <c r="I720" i="173"/>
  <c r="I721" i="173"/>
  <c r="I722" i="173"/>
  <c r="I723" i="173"/>
  <c r="I724" i="173"/>
  <c r="I725" i="173"/>
  <c r="I726" i="173"/>
  <c r="I727" i="173"/>
  <c r="I728" i="173"/>
  <c r="I729" i="173"/>
  <c r="I730" i="173"/>
  <c r="I731" i="173"/>
  <c r="I732" i="173"/>
  <c r="I733" i="173"/>
  <c r="I734" i="173"/>
  <c r="I735" i="173"/>
  <c r="I736" i="173"/>
  <c r="I737" i="173"/>
  <c r="I738" i="173"/>
  <c r="I739" i="173"/>
  <c r="I740" i="173"/>
  <c r="I741" i="173"/>
  <c r="I742" i="173"/>
  <c r="I743" i="173"/>
  <c r="I744" i="173"/>
  <c r="I745" i="173"/>
  <c r="I746" i="173"/>
  <c r="I747" i="173"/>
  <c r="I748" i="173"/>
  <c r="I749" i="173"/>
  <c r="I750" i="173"/>
  <c r="I751" i="173"/>
  <c r="I752" i="173"/>
  <c r="I753" i="173"/>
  <c r="I754" i="173"/>
  <c r="I755" i="173"/>
  <c r="I756" i="173"/>
  <c r="I757" i="173"/>
  <c r="I758" i="173"/>
  <c r="I759" i="173"/>
  <c r="I760" i="173"/>
  <c r="I761" i="173"/>
  <c r="I762" i="173"/>
  <c r="I763" i="173"/>
  <c r="I764" i="173"/>
  <c r="I765" i="173"/>
  <c r="I766" i="173"/>
  <c r="I767" i="173"/>
  <c r="AD12" i="173"/>
  <c r="AD17" i="173" s="1"/>
  <c r="F6" i="174" s="1"/>
  <c r="Q21" i="173" l="1"/>
  <c r="Q20" i="173"/>
  <c r="Q18" i="173"/>
  <c r="Q17" i="173"/>
  <c r="Q15" i="173"/>
  <c r="Q14" i="173"/>
  <c r="Q12" i="173"/>
  <c r="Q11" i="173"/>
  <c r="H6" i="173"/>
  <c r="H5" i="173"/>
  <c r="G6" i="173"/>
  <c r="G5" i="173"/>
  <c r="F3" i="173"/>
  <c r="B1" i="173"/>
  <c r="J755" i="173" l="1"/>
  <c r="K755" i="173" s="1"/>
  <c r="L755" i="173" s="1"/>
  <c r="J727" i="173"/>
  <c r="K727" i="173" s="1"/>
  <c r="L727" i="173" s="1"/>
  <c r="R14" i="173"/>
  <c r="S14" i="173" s="1"/>
  <c r="J713" i="173"/>
  <c r="K713" i="173" s="1"/>
  <c r="L713" i="173" s="1"/>
  <c r="J720" i="173"/>
  <c r="K720" i="173" s="1"/>
  <c r="L720" i="173" s="1"/>
  <c r="J728" i="173"/>
  <c r="K728" i="173" s="1"/>
  <c r="L728" i="173" s="1"/>
  <c r="J710" i="173"/>
  <c r="K710" i="173" s="1"/>
  <c r="L710" i="173" s="1"/>
  <c r="J718" i="173"/>
  <c r="K718" i="173" s="1"/>
  <c r="L718" i="173" s="1"/>
  <c r="J754" i="173"/>
  <c r="K754" i="173" s="1"/>
  <c r="L754" i="173" s="1"/>
  <c r="J748" i="173"/>
  <c r="K748" i="173" s="1"/>
  <c r="L748" i="173" s="1"/>
  <c r="J742" i="173"/>
  <c r="K742" i="173" s="1"/>
  <c r="L742" i="173" s="1"/>
  <c r="J749" i="173"/>
  <c r="K749" i="173" s="1"/>
  <c r="L749" i="173" s="1"/>
  <c r="J756" i="173"/>
  <c r="K756" i="173" s="1"/>
  <c r="L756" i="173" s="1"/>
  <c r="J764" i="173"/>
  <c r="K764" i="173" s="1"/>
  <c r="L764" i="173" s="1"/>
  <c r="J765" i="173"/>
  <c r="K765" i="173" s="1"/>
  <c r="L765" i="173" s="1"/>
  <c r="J746" i="173"/>
  <c r="K746" i="173" s="1"/>
  <c r="L746" i="173" s="1"/>
  <c r="J726" i="173"/>
  <c r="K726" i="173" s="1"/>
  <c r="L726" i="173" s="1"/>
  <c r="J741" i="173"/>
  <c r="K741" i="173" s="1"/>
  <c r="L741" i="173" s="1"/>
  <c r="J714" i="173"/>
  <c r="K714" i="173" s="1"/>
  <c r="L714" i="173" s="1"/>
  <c r="J721" i="173"/>
  <c r="K721" i="173" s="1"/>
  <c r="L721" i="173" s="1"/>
  <c r="J762" i="173"/>
  <c r="K762" i="173" s="1"/>
  <c r="L762" i="173" s="1"/>
  <c r="J750" i="173"/>
  <c r="K750" i="173" s="1"/>
  <c r="L750" i="173" s="1"/>
  <c r="J757" i="173"/>
  <c r="K757" i="173" s="1"/>
  <c r="L757" i="173" s="1"/>
  <c r="J722" i="173"/>
  <c r="K722" i="173" s="1"/>
  <c r="L722" i="173" s="1"/>
  <c r="J729" i="173"/>
  <c r="K729" i="173" s="1"/>
  <c r="L729" i="173" s="1"/>
  <c r="J736" i="173"/>
  <c r="K736" i="173" s="1"/>
  <c r="L736" i="173" s="1"/>
  <c r="J760" i="173"/>
  <c r="K760" i="173" s="1"/>
  <c r="L760" i="173" s="1"/>
  <c r="J740" i="173"/>
  <c r="K740" i="173" s="1"/>
  <c r="L740" i="173" s="1"/>
  <c r="J708" i="173"/>
  <c r="K708" i="173" s="1"/>
  <c r="L708" i="173" s="1"/>
  <c r="J758" i="173"/>
  <c r="K758" i="173" s="1"/>
  <c r="L758" i="173" s="1"/>
  <c r="J724" i="173"/>
  <c r="K724" i="173" s="1"/>
  <c r="L724" i="173" s="1"/>
  <c r="J712" i="173"/>
  <c r="K712" i="173" s="1"/>
  <c r="L712" i="173" s="1"/>
  <c r="J730" i="173"/>
  <c r="K730" i="173" s="1"/>
  <c r="L730" i="173" s="1"/>
  <c r="J737" i="173"/>
  <c r="K737" i="173" s="1"/>
  <c r="L737" i="173" s="1"/>
  <c r="J744" i="173"/>
  <c r="K744" i="173" s="1"/>
  <c r="L744" i="173" s="1"/>
  <c r="J738" i="173"/>
  <c r="K738" i="173" s="1"/>
  <c r="L738" i="173" s="1"/>
  <c r="J752" i="173"/>
  <c r="K752" i="173" s="1"/>
  <c r="L752" i="173" s="1"/>
  <c r="J717" i="173"/>
  <c r="K717" i="173" s="1"/>
  <c r="L717" i="173" s="1"/>
  <c r="J725" i="173"/>
  <c r="K725" i="173" s="1"/>
  <c r="L725" i="173" s="1"/>
  <c r="J733" i="173"/>
  <c r="K733" i="173" s="1"/>
  <c r="L733" i="173" s="1"/>
  <c r="J709" i="173"/>
  <c r="K709" i="173" s="1"/>
  <c r="L709" i="173" s="1"/>
  <c r="J716" i="173"/>
  <c r="K716" i="173" s="1"/>
  <c r="L716" i="173" s="1"/>
  <c r="J766" i="173"/>
  <c r="K766" i="173" s="1"/>
  <c r="L766" i="173" s="1"/>
  <c r="J745" i="173"/>
  <c r="K745" i="173" s="1"/>
  <c r="L745" i="173" s="1"/>
  <c r="J753" i="173"/>
  <c r="K753" i="173" s="1"/>
  <c r="L753" i="173" s="1"/>
  <c r="J732" i="173"/>
  <c r="K732" i="173" s="1"/>
  <c r="L732" i="173" s="1"/>
  <c r="J761" i="173"/>
  <c r="K761" i="173" s="1"/>
  <c r="L761" i="173" s="1"/>
  <c r="J734" i="173"/>
  <c r="K734" i="173" s="1"/>
  <c r="L734" i="173" s="1"/>
  <c r="J759" i="173"/>
  <c r="K759" i="173" s="1"/>
  <c r="L759" i="173" s="1"/>
  <c r="J739" i="173"/>
  <c r="K739" i="173" s="1"/>
  <c r="L739" i="173" s="1"/>
  <c r="J723" i="173"/>
  <c r="K723" i="173" s="1"/>
  <c r="L723" i="173" s="1"/>
  <c r="J719" i="173"/>
  <c r="K719" i="173" s="1"/>
  <c r="L719" i="173" s="1"/>
  <c r="J711" i="173"/>
  <c r="K711" i="173" s="1"/>
  <c r="L711" i="173" s="1"/>
  <c r="J751" i="173"/>
  <c r="K751" i="173" s="1"/>
  <c r="L751" i="173" s="1"/>
  <c r="J747" i="173"/>
  <c r="K747" i="173" s="1"/>
  <c r="L747" i="173" s="1"/>
  <c r="J715" i="173"/>
  <c r="K715" i="173" s="1"/>
  <c r="L715" i="173" s="1"/>
  <c r="J707" i="173"/>
  <c r="K707" i="173" s="1"/>
  <c r="L707" i="173" s="1"/>
  <c r="J731" i="173"/>
  <c r="K731" i="173" s="1"/>
  <c r="L731" i="173" s="1"/>
  <c r="J735" i="173"/>
  <c r="K735" i="173" s="1"/>
  <c r="L735" i="173" s="1"/>
  <c r="J767" i="173"/>
  <c r="K767" i="173" s="1"/>
  <c r="L767" i="173" s="1"/>
  <c r="J763" i="173"/>
  <c r="K763" i="173" s="1"/>
  <c r="L763" i="173" s="1"/>
  <c r="J743" i="173"/>
  <c r="K743" i="173" s="1"/>
  <c r="L743" i="173" s="1"/>
  <c r="R21" i="173"/>
  <c r="S21" i="173" s="1"/>
  <c r="R20" i="173"/>
  <c r="S20" i="173" s="1"/>
  <c r="R17" i="173"/>
  <c r="S17" i="173" s="1"/>
  <c r="R18" i="173"/>
  <c r="S18" i="173" s="1"/>
  <c r="R15" i="173"/>
  <c r="S15" i="173" s="1"/>
  <c r="R12" i="173"/>
  <c r="S12" i="173" s="1"/>
  <c r="R11" i="173"/>
  <c r="S11" i="173" s="1"/>
  <c r="R8" i="173"/>
  <c r="S8" i="173" s="1"/>
  <c r="B11" i="173" l="1"/>
  <c r="A12" i="173"/>
  <c r="I12" i="173"/>
  <c r="J12" i="173" s="1"/>
  <c r="K12" i="173" s="1"/>
  <c r="L12" i="173" s="1"/>
  <c r="I13" i="173"/>
  <c r="J13" i="173" s="1"/>
  <c r="K13" i="173" s="1"/>
  <c r="L13" i="173" s="1"/>
  <c r="I14" i="173"/>
  <c r="J14" i="173" s="1"/>
  <c r="K14" i="173" s="1"/>
  <c r="L14" i="173" s="1"/>
  <c r="I15" i="173"/>
  <c r="J15" i="173" s="1"/>
  <c r="I16" i="173"/>
  <c r="J16" i="173" s="1"/>
  <c r="K16" i="173" s="1"/>
  <c r="L16" i="173" s="1"/>
  <c r="I17" i="173"/>
  <c r="J17" i="173" s="1"/>
  <c r="I18" i="173"/>
  <c r="J18" i="173" s="1"/>
  <c r="I19" i="173"/>
  <c r="J19" i="173" s="1"/>
  <c r="I20" i="173"/>
  <c r="J20" i="173" s="1"/>
  <c r="I21" i="173"/>
  <c r="J21" i="173" s="1"/>
  <c r="I22" i="173"/>
  <c r="J22" i="173" s="1"/>
  <c r="I23" i="173"/>
  <c r="J23" i="173" s="1"/>
  <c r="I24" i="173"/>
  <c r="J24" i="173" s="1"/>
  <c r="I25" i="173"/>
  <c r="J25" i="173" s="1"/>
  <c r="I26" i="173"/>
  <c r="J26" i="173" s="1"/>
  <c r="K26" i="173" s="1"/>
  <c r="L26" i="173" s="1"/>
  <c r="I27" i="173"/>
  <c r="J27" i="173" s="1"/>
  <c r="K27" i="173" s="1"/>
  <c r="L27" i="173" s="1"/>
  <c r="I28" i="173"/>
  <c r="J28" i="173" s="1"/>
  <c r="K28" i="173" s="1"/>
  <c r="L28" i="173" s="1"/>
  <c r="I29" i="173"/>
  <c r="J29" i="173" s="1"/>
  <c r="I30" i="173"/>
  <c r="J30" i="173" s="1"/>
  <c r="I31" i="173"/>
  <c r="J31" i="173" s="1"/>
  <c r="I32" i="173"/>
  <c r="J32" i="173" s="1"/>
  <c r="K32" i="173" s="1"/>
  <c r="L32" i="173" s="1"/>
  <c r="I33" i="173"/>
  <c r="J33" i="173" s="1"/>
  <c r="I34" i="173"/>
  <c r="J34" i="173" s="1"/>
  <c r="I35" i="173"/>
  <c r="J35" i="173" s="1"/>
  <c r="I36" i="173"/>
  <c r="I37" i="173"/>
  <c r="J37" i="173" s="1"/>
  <c r="I38" i="173"/>
  <c r="J38" i="173" s="1"/>
  <c r="I39" i="173"/>
  <c r="J39" i="173" s="1"/>
  <c r="I40" i="173"/>
  <c r="J40" i="173" s="1"/>
  <c r="I41" i="173"/>
  <c r="J41" i="173" s="1"/>
  <c r="I42" i="173"/>
  <c r="J42" i="173" s="1"/>
  <c r="K42" i="173" s="1"/>
  <c r="L42" i="173" s="1"/>
  <c r="I43" i="173"/>
  <c r="J43" i="173" s="1"/>
  <c r="K43" i="173" s="1"/>
  <c r="L43" i="173" s="1"/>
  <c r="I44" i="173"/>
  <c r="J44" i="173" s="1"/>
  <c r="K44" i="173" s="1"/>
  <c r="L44" i="173" s="1"/>
  <c r="I45" i="173"/>
  <c r="J45" i="173" s="1"/>
  <c r="I46" i="173"/>
  <c r="J46" i="173" s="1"/>
  <c r="K46" i="173" s="1"/>
  <c r="L46" i="173" s="1"/>
  <c r="I47" i="173"/>
  <c r="J47" i="173" s="1"/>
  <c r="K47" i="173" s="1"/>
  <c r="L47" i="173" s="1"/>
  <c r="I48" i="173"/>
  <c r="I49" i="173"/>
  <c r="J49" i="173" s="1"/>
  <c r="K49" i="173" s="1"/>
  <c r="L49" i="173" s="1"/>
  <c r="I50" i="173"/>
  <c r="J50" i="173" s="1"/>
  <c r="K50" i="173" s="1"/>
  <c r="L50" i="173" s="1"/>
  <c r="I51" i="173"/>
  <c r="J51" i="173" s="1"/>
  <c r="I52" i="173"/>
  <c r="J52" i="173" s="1"/>
  <c r="I53" i="173"/>
  <c r="J53" i="173" s="1"/>
  <c r="I54" i="173"/>
  <c r="J54" i="173" s="1"/>
  <c r="I55" i="173"/>
  <c r="J55" i="173" s="1"/>
  <c r="I56" i="173"/>
  <c r="J56" i="173" s="1"/>
  <c r="I57" i="173"/>
  <c r="J57" i="173" s="1"/>
  <c r="I58" i="173"/>
  <c r="J58" i="173" s="1"/>
  <c r="K58" i="173" s="1"/>
  <c r="L58" i="173" s="1"/>
  <c r="I59" i="173"/>
  <c r="J59" i="173" s="1"/>
  <c r="K59" i="173" s="1"/>
  <c r="L59" i="173" s="1"/>
  <c r="I60" i="173"/>
  <c r="J60" i="173" s="1"/>
  <c r="K60" i="173" s="1"/>
  <c r="L60" i="173" s="1"/>
  <c r="I61" i="173"/>
  <c r="J61" i="173" s="1"/>
  <c r="K61" i="173" s="1"/>
  <c r="L61" i="173" s="1"/>
  <c r="I62" i="173"/>
  <c r="J62" i="173" s="1"/>
  <c r="K62" i="173" s="1"/>
  <c r="L62" i="173" s="1"/>
  <c r="I63" i="173"/>
  <c r="J63" i="173" s="1"/>
  <c r="K63" i="173" s="1"/>
  <c r="L63" i="173" s="1"/>
  <c r="I64" i="173"/>
  <c r="J64" i="173" s="1"/>
  <c r="K64" i="173" s="1"/>
  <c r="L64" i="173" s="1"/>
  <c r="I65" i="173"/>
  <c r="J65" i="173" s="1"/>
  <c r="I66" i="173"/>
  <c r="J66" i="173" s="1"/>
  <c r="I67" i="173"/>
  <c r="J67" i="173" s="1"/>
  <c r="I68" i="173"/>
  <c r="I69" i="173"/>
  <c r="J69" i="173" s="1"/>
  <c r="I70" i="173"/>
  <c r="J70" i="173" s="1"/>
  <c r="I71" i="173"/>
  <c r="J71" i="173" s="1"/>
  <c r="I72" i="173"/>
  <c r="J72" i="173" s="1"/>
  <c r="I73" i="173"/>
  <c r="J73" i="173" s="1"/>
  <c r="I74" i="173"/>
  <c r="J74" i="173" s="1"/>
  <c r="K74" i="173" s="1"/>
  <c r="L74" i="173" s="1"/>
  <c r="I75" i="173"/>
  <c r="J75" i="173" s="1"/>
  <c r="K75" i="173" s="1"/>
  <c r="L75" i="173" s="1"/>
  <c r="I76" i="173"/>
  <c r="J76" i="173" s="1"/>
  <c r="K76" i="173" s="1"/>
  <c r="L76" i="173" s="1"/>
  <c r="I77" i="173"/>
  <c r="J77" i="173" s="1"/>
  <c r="K77" i="173" s="1"/>
  <c r="L77" i="173" s="1"/>
  <c r="I78" i="173"/>
  <c r="J78" i="173" s="1"/>
  <c r="K78" i="173" s="1"/>
  <c r="L78" i="173" s="1"/>
  <c r="I79" i="173"/>
  <c r="I80" i="173"/>
  <c r="J80" i="173" s="1"/>
  <c r="I81" i="173"/>
  <c r="J81" i="173" s="1"/>
  <c r="I82" i="173"/>
  <c r="J82" i="173" s="1"/>
  <c r="K82" i="173" s="1"/>
  <c r="L82" i="173" s="1"/>
  <c r="I83" i="173"/>
  <c r="J83" i="173" s="1"/>
  <c r="I84" i="173"/>
  <c r="J84" i="173" s="1"/>
  <c r="I85" i="173"/>
  <c r="J85" i="173" s="1"/>
  <c r="I86" i="173"/>
  <c r="J86" i="173" s="1"/>
  <c r="I87" i="173"/>
  <c r="J87" i="173" s="1"/>
  <c r="I88" i="173"/>
  <c r="J88" i="173" s="1"/>
  <c r="I89" i="173"/>
  <c r="J89" i="173" s="1"/>
  <c r="I90" i="173"/>
  <c r="J90" i="173" s="1"/>
  <c r="K90" i="173" s="1"/>
  <c r="L90" i="173" s="1"/>
  <c r="I91" i="173"/>
  <c r="J91" i="173" s="1"/>
  <c r="K91" i="173" s="1"/>
  <c r="L91" i="173" s="1"/>
  <c r="I92" i="173"/>
  <c r="J92" i="173" s="1"/>
  <c r="K92" i="173" s="1"/>
  <c r="L92" i="173" s="1"/>
  <c r="I93" i="173"/>
  <c r="J93" i="173" s="1"/>
  <c r="I94" i="173"/>
  <c r="J94" i="173" s="1"/>
  <c r="K94" i="173" s="1"/>
  <c r="L94" i="173" s="1"/>
  <c r="I95" i="173"/>
  <c r="J95" i="173" s="1"/>
  <c r="K95" i="173" s="1"/>
  <c r="L95" i="173" s="1"/>
  <c r="I96" i="173"/>
  <c r="J96" i="173" s="1"/>
  <c r="K96" i="173" s="1"/>
  <c r="L96" i="173" s="1"/>
  <c r="I97" i="173"/>
  <c r="J97" i="173" s="1"/>
  <c r="K97" i="173" s="1"/>
  <c r="L97" i="173" s="1"/>
  <c r="I98" i="173"/>
  <c r="J98" i="173" s="1"/>
  <c r="I99" i="173"/>
  <c r="J99" i="173" s="1"/>
  <c r="I100" i="173"/>
  <c r="J100" i="173" s="1"/>
  <c r="K100" i="173" s="1"/>
  <c r="L100" i="173" s="1"/>
  <c r="I101" i="173"/>
  <c r="J101" i="173" s="1"/>
  <c r="I102" i="173"/>
  <c r="J102" i="173" s="1"/>
  <c r="I103" i="173"/>
  <c r="J103" i="173" s="1"/>
  <c r="I104" i="173"/>
  <c r="J104" i="173" s="1"/>
  <c r="I105" i="173"/>
  <c r="J105" i="173" s="1"/>
  <c r="I106" i="173"/>
  <c r="J106" i="173" s="1"/>
  <c r="K106" i="173" s="1"/>
  <c r="L106" i="173" s="1"/>
  <c r="I107" i="173"/>
  <c r="J107" i="173" s="1"/>
  <c r="I108" i="173"/>
  <c r="I109" i="173"/>
  <c r="J109" i="173" s="1"/>
  <c r="K109" i="173" s="1"/>
  <c r="L109" i="173" s="1"/>
  <c r="I110" i="173"/>
  <c r="I111" i="173"/>
  <c r="I112" i="173"/>
  <c r="J112" i="173" s="1"/>
  <c r="I113" i="173"/>
  <c r="J113" i="173" s="1"/>
  <c r="I114" i="173"/>
  <c r="J114" i="173" s="1"/>
  <c r="I115" i="173"/>
  <c r="J115" i="173" s="1"/>
  <c r="I116" i="173"/>
  <c r="J116" i="173" s="1"/>
  <c r="I117" i="173"/>
  <c r="J117" i="173" s="1"/>
  <c r="I118" i="173"/>
  <c r="J118" i="173" s="1"/>
  <c r="I119" i="173"/>
  <c r="J119" i="173" s="1"/>
  <c r="I120" i="173"/>
  <c r="J120" i="173" s="1"/>
  <c r="I121" i="173"/>
  <c r="J121" i="173" s="1"/>
  <c r="I122" i="173"/>
  <c r="J122" i="173" s="1"/>
  <c r="K122" i="173" s="1"/>
  <c r="L122" i="173" s="1"/>
  <c r="I123" i="173"/>
  <c r="J123" i="173" s="1"/>
  <c r="K123" i="173" s="1"/>
  <c r="L123" i="173" s="1"/>
  <c r="I124" i="173"/>
  <c r="I125" i="173"/>
  <c r="J125" i="173" s="1"/>
  <c r="K125" i="173" s="1"/>
  <c r="L125" i="173" s="1"/>
  <c r="I126" i="173"/>
  <c r="J126" i="173" s="1"/>
  <c r="K126" i="173" s="1"/>
  <c r="L126" i="173" s="1"/>
  <c r="I127" i="173"/>
  <c r="J127" i="173" s="1"/>
  <c r="K127" i="173" s="1"/>
  <c r="L127" i="173" s="1"/>
  <c r="I128" i="173"/>
  <c r="J128" i="173" s="1"/>
  <c r="K128" i="173" s="1"/>
  <c r="L128" i="173" s="1"/>
  <c r="I129" i="173"/>
  <c r="J129" i="173" s="1"/>
  <c r="I130" i="173"/>
  <c r="J130" i="173" s="1"/>
  <c r="I131" i="173"/>
  <c r="J131" i="173" s="1"/>
  <c r="I132" i="173"/>
  <c r="J132" i="173" s="1"/>
  <c r="I133" i="173"/>
  <c r="J133" i="173" s="1"/>
  <c r="I134" i="173"/>
  <c r="J134" i="173" s="1"/>
  <c r="I135" i="173"/>
  <c r="J135" i="173" s="1"/>
  <c r="I136" i="173"/>
  <c r="J136" i="173" s="1"/>
  <c r="I137" i="173"/>
  <c r="J137" i="173" s="1"/>
  <c r="I138" i="173"/>
  <c r="J138" i="173" s="1"/>
  <c r="K138" i="173" s="1"/>
  <c r="L138" i="173" s="1"/>
  <c r="I139" i="173"/>
  <c r="J139" i="173" s="1"/>
  <c r="K139" i="173" s="1"/>
  <c r="L139" i="173" s="1"/>
  <c r="I140" i="173"/>
  <c r="J140" i="173" s="1"/>
  <c r="K140" i="173" s="1"/>
  <c r="L140" i="173" s="1"/>
  <c r="I141" i="173"/>
  <c r="J141" i="173" s="1"/>
  <c r="I142" i="173"/>
  <c r="I143" i="173"/>
  <c r="I144" i="173"/>
  <c r="J144" i="173" s="1"/>
  <c r="I145" i="173"/>
  <c r="J145" i="173" s="1"/>
  <c r="I146" i="173"/>
  <c r="J146" i="173" s="1"/>
  <c r="I147" i="173"/>
  <c r="J147" i="173" s="1"/>
  <c r="I148" i="173"/>
  <c r="J148" i="173" s="1"/>
  <c r="I149" i="173"/>
  <c r="J149" i="173" s="1"/>
  <c r="I150" i="173"/>
  <c r="J150" i="173" s="1"/>
  <c r="I151" i="173"/>
  <c r="J151" i="173" s="1"/>
  <c r="I152" i="173"/>
  <c r="J152" i="173" s="1"/>
  <c r="I153" i="173"/>
  <c r="J153" i="173" s="1"/>
  <c r="I154" i="173"/>
  <c r="J154" i="173" s="1"/>
  <c r="K154" i="173" s="1"/>
  <c r="L154" i="173" s="1"/>
  <c r="I155" i="173"/>
  <c r="J155" i="173" s="1"/>
  <c r="K155" i="173" s="1"/>
  <c r="L155" i="173" s="1"/>
  <c r="I156" i="173"/>
  <c r="I157" i="173"/>
  <c r="I158" i="173"/>
  <c r="I159" i="173"/>
  <c r="I160" i="173"/>
  <c r="I161" i="173"/>
  <c r="J161" i="173" s="1"/>
  <c r="I162" i="173"/>
  <c r="J162" i="173" s="1"/>
  <c r="I163" i="173"/>
  <c r="J163" i="173" s="1"/>
  <c r="I164" i="173"/>
  <c r="J164" i="173" s="1"/>
  <c r="I165" i="173"/>
  <c r="J165" i="173" s="1"/>
  <c r="I166" i="173"/>
  <c r="J166" i="173" s="1"/>
  <c r="I167" i="173"/>
  <c r="J167" i="173" s="1"/>
  <c r="I168" i="173"/>
  <c r="J168" i="173" s="1"/>
  <c r="I169" i="173"/>
  <c r="J169" i="173" s="1"/>
  <c r="I170" i="173"/>
  <c r="J170" i="173" s="1"/>
  <c r="K170" i="173" s="1"/>
  <c r="L170" i="173" s="1"/>
  <c r="I171" i="173"/>
  <c r="J171" i="173" s="1"/>
  <c r="K171" i="173" s="1"/>
  <c r="L171" i="173" s="1"/>
  <c r="I172" i="173"/>
  <c r="J172" i="173" s="1"/>
  <c r="K172" i="173" s="1"/>
  <c r="L172" i="173" s="1"/>
  <c r="I173" i="173"/>
  <c r="J173" i="173" s="1"/>
  <c r="K173" i="173" s="1"/>
  <c r="L173" i="173" s="1"/>
  <c r="I174" i="173"/>
  <c r="J174" i="173" s="1"/>
  <c r="K174" i="173" s="1"/>
  <c r="L174" i="173" s="1"/>
  <c r="I175" i="173"/>
  <c r="J175" i="173" s="1"/>
  <c r="K175" i="173" s="1"/>
  <c r="L175" i="173" s="1"/>
  <c r="I176" i="173"/>
  <c r="J176" i="173" s="1"/>
  <c r="I177" i="173"/>
  <c r="J177" i="173" s="1"/>
  <c r="I178" i="173"/>
  <c r="J178" i="173" s="1"/>
  <c r="I179" i="173"/>
  <c r="J179" i="173" s="1"/>
  <c r="I180" i="173"/>
  <c r="J180" i="173" s="1"/>
  <c r="I181" i="173"/>
  <c r="J181" i="173" s="1"/>
  <c r="I182" i="173"/>
  <c r="J182" i="173" s="1"/>
  <c r="I183" i="173"/>
  <c r="J183" i="173" s="1"/>
  <c r="I184" i="173"/>
  <c r="J184" i="173" s="1"/>
  <c r="I185" i="173"/>
  <c r="J185" i="173" s="1"/>
  <c r="I186" i="173"/>
  <c r="J186" i="173" s="1"/>
  <c r="K186" i="173" s="1"/>
  <c r="L186" i="173" s="1"/>
  <c r="I187" i="173"/>
  <c r="I188" i="173"/>
  <c r="I189" i="173"/>
  <c r="J189" i="173" s="1"/>
  <c r="I190" i="173"/>
  <c r="I191" i="173"/>
  <c r="I192" i="173"/>
  <c r="I193" i="173"/>
  <c r="J193" i="173" s="1"/>
  <c r="I194" i="173"/>
  <c r="J194" i="173" s="1"/>
  <c r="I195" i="173"/>
  <c r="J195" i="173" s="1"/>
  <c r="I196" i="173"/>
  <c r="J196" i="173" s="1"/>
  <c r="I197" i="173"/>
  <c r="J197" i="173" s="1"/>
  <c r="I198" i="173"/>
  <c r="J198" i="173" s="1"/>
  <c r="I199" i="173"/>
  <c r="J199" i="173" s="1"/>
  <c r="I200" i="173"/>
  <c r="J200" i="173" s="1"/>
  <c r="I201" i="173"/>
  <c r="J201" i="173" s="1"/>
  <c r="I202" i="173"/>
  <c r="J202" i="173" s="1"/>
  <c r="K202" i="173" s="1"/>
  <c r="L202" i="173" s="1"/>
  <c r="I203" i="173"/>
  <c r="I204" i="173"/>
  <c r="I205" i="173"/>
  <c r="I206" i="173"/>
  <c r="J206" i="173" s="1"/>
  <c r="K206" i="173" s="1"/>
  <c r="L206" i="173" s="1"/>
  <c r="I207" i="173"/>
  <c r="J207" i="173" s="1"/>
  <c r="K207" i="173" s="1"/>
  <c r="L207" i="173" s="1"/>
  <c r="I208" i="173"/>
  <c r="J208" i="173" s="1"/>
  <c r="I209" i="173"/>
  <c r="J209" i="173" s="1"/>
  <c r="I210" i="173"/>
  <c r="J210" i="173" s="1"/>
  <c r="I211" i="173"/>
  <c r="J211" i="173" s="1"/>
  <c r="I212" i="173"/>
  <c r="J212" i="173" s="1"/>
  <c r="I213" i="173"/>
  <c r="J213" i="173" s="1"/>
  <c r="I214" i="173"/>
  <c r="J214" i="173" s="1"/>
  <c r="I215" i="173"/>
  <c r="J215" i="173" s="1"/>
  <c r="I216" i="173"/>
  <c r="J216" i="173" s="1"/>
  <c r="I217" i="173"/>
  <c r="J217" i="173" s="1"/>
  <c r="I218" i="173"/>
  <c r="J218" i="173" s="1"/>
  <c r="K218" i="173" s="1"/>
  <c r="L218" i="173" s="1"/>
  <c r="I219" i="173"/>
  <c r="J219" i="173" s="1"/>
  <c r="K219" i="173" s="1"/>
  <c r="L219" i="173" s="1"/>
  <c r="I220" i="173"/>
  <c r="J220" i="173" s="1"/>
  <c r="K220" i="173" s="1"/>
  <c r="L220" i="173" s="1"/>
  <c r="I221" i="173"/>
  <c r="J221" i="173" s="1"/>
  <c r="K221" i="173" s="1"/>
  <c r="L221" i="173" s="1"/>
  <c r="I222" i="173"/>
  <c r="I223" i="173"/>
  <c r="I224" i="173"/>
  <c r="I225" i="173"/>
  <c r="I226" i="173"/>
  <c r="J226" i="173" s="1"/>
  <c r="I227" i="173"/>
  <c r="J227" i="173" s="1"/>
  <c r="I228" i="173"/>
  <c r="J228" i="173" s="1"/>
  <c r="I229" i="173"/>
  <c r="J229" i="173" s="1"/>
  <c r="I230" i="173"/>
  <c r="J230" i="173" s="1"/>
  <c r="I231" i="173"/>
  <c r="J231" i="173" s="1"/>
  <c r="I232" i="173"/>
  <c r="J232" i="173" s="1"/>
  <c r="I233" i="173"/>
  <c r="J233" i="173" s="1"/>
  <c r="I234" i="173"/>
  <c r="J234" i="173" s="1"/>
  <c r="K234" i="173" s="1"/>
  <c r="L234" i="173" s="1"/>
  <c r="I235" i="173"/>
  <c r="J235" i="173" s="1"/>
  <c r="K235" i="173" s="1"/>
  <c r="L235" i="173" s="1"/>
  <c r="I236" i="173"/>
  <c r="I237" i="173"/>
  <c r="J237" i="173" s="1"/>
  <c r="I238" i="173"/>
  <c r="J238" i="173" s="1"/>
  <c r="I239" i="173"/>
  <c r="J239" i="173" s="1"/>
  <c r="I240" i="173"/>
  <c r="J240" i="173" s="1"/>
  <c r="I241" i="173"/>
  <c r="J241" i="173" s="1"/>
  <c r="I242" i="173"/>
  <c r="J242" i="173" s="1"/>
  <c r="I243" i="173"/>
  <c r="J243" i="173" s="1"/>
  <c r="I244" i="173"/>
  <c r="J244" i="173" s="1"/>
  <c r="I245" i="173"/>
  <c r="J245" i="173" s="1"/>
  <c r="I246" i="173"/>
  <c r="J246" i="173" s="1"/>
  <c r="I247" i="173"/>
  <c r="J247" i="173" s="1"/>
  <c r="I248" i="173"/>
  <c r="J248" i="173" s="1"/>
  <c r="I249" i="173"/>
  <c r="J249" i="173" s="1"/>
  <c r="I250" i="173"/>
  <c r="I251" i="173"/>
  <c r="J251" i="173" s="1"/>
  <c r="K251" i="173" s="1"/>
  <c r="L251" i="173" s="1"/>
  <c r="I252" i="173"/>
  <c r="I253" i="173"/>
  <c r="J253" i="173" s="1"/>
  <c r="I254" i="173"/>
  <c r="J254" i="173" s="1"/>
  <c r="K254" i="173" s="1"/>
  <c r="L254" i="173" s="1"/>
  <c r="I255" i="173"/>
  <c r="J255" i="173" s="1"/>
  <c r="K255" i="173" s="1"/>
  <c r="L255" i="173" s="1"/>
  <c r="I256" i="173"/>
  <c r="J256" i="173" s="1"/>
  <c r="K256" i="173" s="1"/>
  <c r="L256" i="173" s="1"/>
  <c r="I257" i="173"/>
  <c r="J257" i="173" s="1"/>
  <c r="I258" i="173"/>
  <c r="J258" i="173" s="1"/>
  <c r="I259" i="173"/>
  <c r="J259" i="173" s="1"/>
  <c r="I260" i="173"/>
  <c r="J260" i="173" s="1"/>
  <c r="I261" i="173"/>
  <c r="J261" i="173" s="1"/>
  <c r="I262" i="173"/>
  <c r="J262" i="173" s="1"/>
  <c r="I263" i="173"/>
  <c r="J263" i="173" s="1"/>
  <c r="I264" i="173"/>
  <c r="J264" i="173" s="1"/>
  <c r="I265" i="173"/>
  <c r="J265" i="173" s="1"/>
  <c r="I266" i="173"/>
  <c r="J266" i="173" s="1"/>
  <c r="K266" i="173" s="1"/>
  <c r="L266" i="173" s="1"/>
  <c r="I267" i="173"/>
  <c r="J267" i="173" s="1"/>
  <c r="K267" i="173" s="1"/>
  <c r="L267" i="173" s="1"/>
  <c r="I268" i="173"/>
  <c r="I269" i="173"/>
  <c r="J269" i="173" s="1"/>
  <c r="I270" i="173"/>
  <c r="J270" i="173" s="1"/>
  <c r="I271" i="173"/>
  <c r="J271" i="173" s="1"/>
  <c r="I272" i="173"/>
  <c r="J272" i="173" s="1"/>
  <c r="I273" i="173"/>
  <c r="J273" i="173" s="1"/>
  <c r="I274" i="173"/>
  <c r="J274" i="173" s="1"/>
  <c r="I275" i="173"/>
  <c r="J275" i="173" s="1"/>
  <c r="I276" i="173"/>
  <c r="J276" i="173" s="1"/>
  <c r="I277" i="173"/>
  <c r="J277" i="173" s="1"/>
  <c r="I278" i="173"/>
  <c r="J278" i="173" s="1"/>
  <c r="I279" i="173"/>
  <c r="J279" i="173" s="1"/>
  <c r="I280" i="173"/>
  <c r="J280" i="173" s="1"/>
  <c r="I281" i="173"/>
  <c r="J281" i="173" s="1"/>
  <c r="I282" i="173"/>
  <c r="J282" i="173" s="1"/>
  <c r="K282" i="173" s="1"/>
  <c r="L282" i="173" s="1"/>
  <c r="I283" i="173"/>
  <c r="I284" i="173"/>
  <c r="I285" i="173"/>
  <c r="I286" i="173"/>
  <c r="I287" i="173"/>
  <c r="I288" i="173"/>
  <c r="I289" i="173"/>
  <c r="J289" i="173" s="1"/>
  <c r="I290" i="173"/>
  <c r="J290" i="173" s="1"/>
  <c r="I291" i="173"/>
  <c r="J291" i="173" s="1"/>
  <c r="I292" i="173"/>
  <c r="J292" i="173" s="1"/>
  <c r="I293" i="173"/>
  <c r="J293" i="173" s="1"/>
  <c r="I294" i="173"/>
  <c r="J294" i="173" s="1"/>
  <c r="I295" i="173"/>
  <c r="J295" i="173" s="1"/>
  <c r="I296" i="173"/>
  <c r="J296" i="173" s="1"/>
  <c r="I297" i="173"/>
  <c r="J297" i="173" s="1"/>
  <c r="I298" i="173"/>
  <c r="I299" i="173"/>
  <c r="I300" i="173"/>
  <c r="I301" i="173"/>
  <c r="J301" i="173" s="1"/>
  <c r="K301" i="173" s="1"/>
  <c r="L301" i="173" s="1"/>
  <c r="I302" i="173"/>
  <c r="J302" i="173" s="1"/>
  <c r="I303" i="173"/>
  <c r="J303" i="173" s="1"/>
  <c r="I304" i="173"/>
  <c r="J304" i="173" s="1"/>
  <c r="I305" i="173"/>
  <c r="J305" i="173" s="1"/>
  <c r="I306" i="173"/>
  <c r="J306" i="173" s="1"/>
  <c r="K306" i="173" s="1"/>
  <c r="L306" i="173" s="1"/>
  <c r="I307" i="173"/>
  <c r="J307" i="173" s="1"/>
  <c r="I308" i="173"/>
  <c r="J308" i="173" s="1"/>
  <c r="K308" i="173" s="1"/>
  <c r="L308" i="173" s="1"/>
  <c r="I309" i="173"/>
  <c r="J309" i="173" s="1"/>
  <c r="I310" i="173"/>
  <c r="J310" i="173" s="1"/>
  <c r="I311" i="173"/>
  <c r="J311" i="173" s="1"/>
  <c r="I312" i="173"/>
  <c r="J312" i="173" s="1"/>
  <c r="I313" i="173"/>
  <c r="J313" i="173" s="1"/>
  <c r="I314" i="173"/>
  <c r="J314" i="173" s="1"/>
  <c r="K314" i="173" s="1"/>
  <c r="L314" i="173" s="1"/>
  <c r="I315" i="173"/>
  <c r="J315" i="173" s="1"/>
  <c r="K315" i="173" s="1"/>
  <c r="L315" i="173" s="1"/>
  <c r="I316" i="173"/>
  <c r="I317" i="173"/>
  <c r="J317" i="173" s="1"/>
  <c r="I318" i="173"/>
  <c r="I319" i="173"/>
  <c r="I320" i="173"/>
  <c r="I321" i="173"/>
  <c r="J321" i="173" s="1"/>
  <c r="I322" i="173"/>
  <c r="J322" i="173" s="1"/>
  <c r="I323" i="173"/>
  <c r="J323" i="173" s="1"/>
  <c r="I324" i="173"/>
  <c r="J324" i="173" s="1"/>
  <c r="I325" i="173"/>
  <c r="J325" i="173" s="1"/>
  <c r="I326" i="173"/>
  <c r="J326" i="173" s="1"/>
  <c r="I327" i="173"/>
  <c r="J327" i="173" s="1"/>
  <c r="I328" i="173"/>
  <c r="J328" i="173" s="1"/>
  <c r="I329" i="173"/>
  <c r="J329" i="173" s="1"/>
  <c r="I330" i="173"/>
  <c r="I331" i="173"/>
  <c r="I332" i="173"/>
  <c r="I333" i="173"/>
  <c r="I334" i="173"/>
  <c r="J334" i="173" s="1"/>
  <c r="I335" i="173"/>
  <c r="J335" i="173" s="1"/>
  <c r="I336" i="173"/>
  <c r="J336" i="173" s="1"/>
  <c r="I337" i="173"/>
  <c r="J337" i="173" s="1"/>
  <c r="I338" i="173"/>
  <c r="J338" i="173" s="1"/>
  <c r="I339" i="173"/>
  <c r="J339" i="173" s="1"/>
  <c r="I340" i="173"/>
  <c r="J340" i="173" s="1"/>
  <c r="I341" i="173"/>
  <c r="J341" i="173" s="1"/>
  <c r="I342" i="173"/>
  <c r="J342" i="173" s="1"/>
  <c r="I343" i="173"/>
  <c r="J343" i="173" s="1"/>
  <c r="I344" i="173"/>
  <c r="J344" i="173" s="1"/>
  <c r="I345" i="173"/>
  <c r="J345" i="173" s="1"/>
  <c r="I346" i="173"/>
  <c r="I347" i="173"/>
  <c r="I348" i="173"/>
  <c r="I349" i="173"/>
  <c r="J349" i="173" s="1"/>
  <c r="I350" i="173"/>
  <c r="J350" i="173" s="1"/>
  <c r="K350" i="173" s="1"/>
  <c r="L350" i="173" s="1"/>
  <c r="I351" i="173"/>
  <c r="J351" i="173" s="1"/>
  <c r="K351" i="173" s="1"/>
  <c r="L351" i="173" s="1"/>
  <c r="I352" i="173"/>
  <c r="J352" i="173" s="1"/>
  <c r="K352" i="173" s="1"/>
  <c r="L352" i="173" s="1"/>
  <c r="I353" i="173"/>
  <c r="J353" i="173" s="1"/>
  <c r="I354" i="173"/>
  <c r="J354" i="173" s="1"/>
  <c r="I355" i="173"/>
  <c r="J355" i="173" s="1"/>
  <c r="I356" i="173"/>
  <c r="J356" i="173" s="1"/>
  <c r="I357" i="173"/>
  <c r="J357" i="173" s="1"/>
  <c r="I358" i="173"/>
  <c r="J358" i="173" s="1"/>
  <c r="I359" i="173"/>
  <c r="J359" i="173" s="1"/>
  <c r="I360" i="173"/>
  <c r="J360" i="173" s="1"/>
  <c r="I361" i="173"/>
  <c r="J361" i="173" s="1"/>
  <c r="I362" i="173"/>
  <c r="J362" i="173" s="1"/>
  <c r="K362" i="173" s="1"/>
  <c r="L362" i="173" s="1"/>
  <c r="I363" i="173"/>
  <c r="J363" i="173" s="1"/>
  <c r="K363" i="173" s="1"/>
  <c r="L363" i="173" s="1"/>
  <c r="I364" i="173"/>
  <c r="I365" i="173"/>
  <c r="J365" i="173" s="1"/>
  <c r="I366" i="173"/>
  <c r="J366" i="173" s="1"/>
  <c r="I367" i="173"/>
  <c r="I368" i="173"/>
  <c r="J368" i="173" s="1"/>
  <c r="I369" i="173"/>
  <c r="J369" i="173" s="1"/>
  <c r="I370" i="173"/>
  <c r="J370" i="173" s="1"/>
  <c r="I371" i="173"/>
  <c r="J371" i="173" s="1"/>
  <c r="I372" i="173"/>
  <c r="J372" i="173" s="1"/>
  <c r="I373" i="173"/>
  <c r="J373" i="173" s="1"/>
  <c r="I374" i="173"/>
  <c r="J374" i="173" s="1"/>
  <c r="I375" i="173"/>
  <c r="J375" i="173" s="1"/>
  <c r="I376" i="173"/>
  <c r="J376" i="173" s="1"/>
  <c r="I377" i="173"/>
  <c r="J377" i="173" s="1"/>
  <c r="I378" i="173"/>
  <c r="I379" i="173"/>
  <c r="I380" i="173"/>
  <c r="I381" i="173"/>
  <c r="I382" i="173"/>
  <c r="I383" i="173"/>
  <c r="I384" i="173"/>
  <c r="J384" i="173" s="1"/>
  <c r="I385" i="173"/>
  <c r="J385" i="173" s="1"/>
  <c r="I386" i="173"/>
  <c r="J386" i="173" s="1"/>
  <c r="I387" i="173"/>
  <c r="J387" i="173" s="1"/>
  <c r="I388" i="173"/>
  <c r="I389" i="173"/>
  <c r="J389" i="173" s="1"/>
  <c r="I390" i="173"/>
  <c r="J390" i="173" s="1"/>
  <c r="I391" i="173"/>
  <c r="J391" i="173" s="1"/>
  <c r="I392" i="173"/>
  <c r="J392" i="173" s="1"/>
  <c r="I393" i="173"/>
  <c r="J393" i="173" s="1"/>
  <c r="I394" i="173"/>
  <c r="I395" i="173"/>
  <c r="I396" i="173"/>
  <c r="I397" i="173"/>
  <c r="J397" i="173" s="1"/>
  <c r="I398" i="173"/>
  <c r="J398" i="173" s="1"/>
  <c r="K398" i="173" s="1"/>
  <c r="L398" i="173" s="1"/>
  <c r="I399" i="173"/>
  <c r="I400" i="173"/>
  <c r="J400" i="173" s="1"/>
  <c r="I401" i="173"/>
  <c r="J401" i="173" s="1"/>
  <c r="I402" i="173"/>
  <c r="J402" i="173" s="1"/>
  <c r="I403" i="173"/>
  <c r="J403" i="173" s="1"/>
  <c r="I404" i="173"/>
  <c r="J404" i="173" s="1"/>
  <c r="I405" i="173"/>
  <c r="J405" i="173" s="1"/>
  <c r="I406" i="173"/>
  <c r="J406" i="173" s="1"/>
  <c r="I407" i="173"/>
  <c r="J407" i="173" s="1"/>
  <c r="I408" i="173"/>
  <c r="J408" i="173" s="1"/>
  <c r="I409" i="173"/>
  <c r="J409" i="173" s="1"/>
  <c r="I410" i="173"/>
  <c r="J410" i="173" s="1"/>
  <c r="K410" i="173" s="1"/>
  <c r="L410" i="173" s="1"/>
  <c r="I411" i="173"/>
  <c r="J411" i="173" s="1"/>
  <c r="K411" i="173" s="1"/>
  <c r="L411" i="173" s="1"/>
  <c r="I412" i="173"/>
  <c r="I413" i="173"/>
  <c r="I414" i="173"/>
  <c r="I415" i="173"/>
  <c r="I416" i="173"/>
  <c r="I417" i="173"/>
  <c r="J417" i="173" s="1"/>
  <c r="I418" i="173"/>
  <c r="J418" i="173" s="1"/>
  <c r="K418" i="173" s="1"/>
  <c r="L418" i="173" s="1"/>
  <c r="I419" i="173"/>
  <c r="J419" i="173" s="1"/>
  <c r="I420" i="173"/>
  <c r="J420" i="173" s="1"/>
  <c r="K420" i="173" s="1"/>
  <c r="L420" i="173" s="1"/>
  <c r="I421" i="173"/>
  <c r="J421" i="173" s="1"/>
  <c r="I422" i="173"/>
  <c r="J422" i="173" s="1"/>
  <c r="I423" i="173"/>
  <c r="J423" i="173" s="1"/>
  <c r="I424" i="173"/>
  <c r="J424" i="173" s="1"/>
  <c r="I425" i="173"/>
  <c r="J425" i="173" s="1"/>
  <c r="K425" i="173" s="1"/>
  <c r="L425" i="173" s="1"/>
  <c r="I426" i="173"/>
  <c r="J426" i="173" s="1"/>
  <c r="K426" i="173" s="1"/>
  <c r="L426" i="173" s="1"/>
  <c r="I427" i="173"/>
  <c r="J427" i="173" s="1"/>
  <c r="K427" i="173" s="1"/>
  <c r="L427" i="173" s="1"/>
  <c r="I428" i="173"/>
  <c r="I429" i="173"/>
  <c r="J429" i="173" s="1"/>
  <c r="I430" i="173"/>
  <c r="J430" i="173" s="1"/>
  <c r="I431" i="173"/>
  <c r="J431" i="173" s="1"/>
  <c r="I432" i="173"/>
  <c r="J432" i="173" s="1"/>
  <c r="I433" i="173"/>
  <c r="J433" i="173" s="1"/>
  <c r="I434" i="173"/>
  <c r="J434" i="173" s="1"/>
  <c r="I435" i="173"/>
  <c r="J435" i="173" s="1"/>
  <c r="I436" i="173"/>
  <c r="J436" i="173" s="1"/>
  <c r="I437" i="173"/>
  <c r="J437" i="173" s="1"/>
  <c r="I438" i="173"/>
  <c r="J438" i="173" s="1"/>
  <c r="I439" i="173"/>
  <c r="J439" i="173" s="1"/>
  <c r="I440" i="173"/>
  <c r="J440" i="173" s="1"/>
  <c r="I441" i="173"/>
  <c r="J441" i="173" s="1"/>
  <c r="K441" i="173" s="1"/>
  <c r="L441" i="173" s="1"/>
  <c r="I442" i="173"/>
  <c r="I443" i="173"/>
  <c r="I444" i="173"/>
  <c r="I445" i="173"/>
  <c r="J445" i="173" s="1"/>
  <c r="I446" i="173"/>
  <c r="I447" i="173"/>
  <c r="I448" i="173"/>
  <c r="J448" i="173" s="1"/>
  <c r="K448" i="173" s="1"/>
  <c r="L448" i="173" s="1"/>
  <c r="I449" i="173"/>
  <c r="J449" i="173" s="1"/>
  <c r="I450" i="173"/>
  <c r="J450" i="173" s="1"/>
  <c r="I451" i="173"/>
  <c r="J451" i="173" s="1"/>
  <c r="I452" i="173"/>
  <c r="J452" i="173" s="1"/>
  <c r="I453" i="173"/>
  <c r="J453" i="173" s="1"/>
  <c r="I454" i="173"/>
  <c r="J454" i="173" s="1"/>
  <c r="I455" i="173"/>
  <c r="J455" i="173" s="1"/>
  <c r="I456" i="173"/>
  <c r="J456" i="173" s="1"/>
  <c r="I457" i="173"/>
  <c r="I458" i="173"/>
  <c r="I459" i="173"/>
  <c r="I460" i="173"/>
  <c r="J460" i="173" s="1"/>
  <c r="I461" i="173"/>
  <c r="J461" i="173" s="1"/>
  <c r="I462" i="173"/>
  <c r="J462" i="173" s="1"/>
  <c r="I463" i="173"/>
  <c r="J463" i="173" s="1"/>
  <c r="I464" i="173"/>
  <c r="J464" i="173" s="1"/>
  <c r="I465" i="173"/>
  <c r="J465" i="173" s="1"/>
  <c r="I466" i="173"/>
  <c r="J466" i="173" s="1"/>
  <c r="I467" i="173"/>
  <c r="J467" i="173" s="1"/>
  <c r="I468" i="173"/>
  <c r="J468" i="173" s="1"/>
  <c r="I469" i="173"/>
  <c r="J469" i="173" s="1"/>
  <c r="I470" i="173"/>
  <c r="J470" i="173" s="1"/>
  <c r="I471" i="173"/>
  <c r="J471" i="173" s="1"/>
  <c r="I472" i="173"/>
  <c r="J472" i="173" s="1"/>
  <c r="I473" i="173"/>
  <c r="I474" i="173"/>
  <c r="J474" i="173" s="1"/>
  <c r="K474" i="173" s="1"/>
  <c r="L474" i="173" s="1"/>
  <c r="I475" i="173"/>
  <c r="J475" i="173" s="1"/>
  <c r="K475" i="173" s="1"/>
  <c r="L475" i="173" s="1"/>
  <c r="I476" i="173"/>
  <c r="J476" i="173" s="1"/>
  <c r="I477" i="173"/>
  <c r="J477" i="173" s="1"/>
  <c r="I478" i="173"/>
  <c r="I479" i="173"/>
  <c r="I480" i="173"/>
  <c r="J480" i="173" s="1"/>
  <c r="I481" i="173"/>
  <c r="J481" i="173" s="1"/>
  <c r="I482" i="173"/>
  <c r="J482" i="173" s="1"/>
  <c r="I483" i="173"/>
  <c r="J483" i="173" s="1"/>
  <c r="I484" i="173"/>
  <c r="J484" i="173" s="1"/>
  <c r="I485" i="173"/>
  <c r="J485" i="173" s="1"/>
  <c r="I486" i="173"/>
  <c r="J486" i="173" s="1"/>
  <c r="I487" i="173"/>
  <c r="J487" i="173" s="1"/>
  <c r="I488" i="173"/>
  <c r="J488" i="173" s="1"/>
  <c r="I489" i="173"/>
  <c r="J489" i="173" s="1"/>
  <c r="K489" i="173" s="1"/>
  <c r="L489" i="173" s="1"/>
  <c r="I490" i="173"/>
  <c r="J490" i="173" s="1"/>
  <c r="K490" i="173" s="1"/>
  <c r="L490" i="173" s="1"/>
  <c r="I491" i="173"/>
  <c r="I492" i="173"/>
  <c r="J492" i="173" s="1"/>
  <c r="I493" i="173"/>
  <c r="J493" i="173" s="1"/>
  <c r="I494" i="173"/>
  <c r="I495" i="173"/>
  <c r="J495" i="173" s="1"/>
  <c r="I496" i="173"/>
  <c r="J496" i="173" s="1"/>
  <c r="I497" i="173"/>
  <c r="J497" i="173" s="1"/>
  <c r="I498" i="173"/>
  <c r="J498" i="173" s="1"/>
  <c r="I499" i="173"/>
  <c r="J499" i="173" s="1"/>
  <c r="I500" i="173"/>
  <c r="J500" i="173" s="1"/>
  <c r="I501" i="173"/>
  <c r="J501" i="173" s="1"/>
  <c r="I502" i="173"/>
  <c r="J502" i="173" s="1"/>
  <c r="I503" i="173"/>
  <c r="J503" i="173" s="1"/>
  <c r="I504" i="173"/>
  <c r="J504" i="173" s="1"/>
  <c r="I505" i="173"/>
  <c r="I506" i="173"/>
  <c r="J506" i="173" s="1"/>
  <c r="I507" i="173"/>
  <c r="I508" i="173"/>
  <c r="J508" i="173" s="1"/>
  <c r="I509" i="173"/>
  <c r="J509" i="173" s="1"/>
  <c r="I510" i="173"/>
  <c r="I511" i="173"/>
  <c r="I512" i="173"/>
  <c r="J512" i="173" s="1"/>
  <c r="I513" i="173"/>
  <c r="J513" i="173" s="1"/>
  <c r="I514" i="173"/>
  <c r="J514" i="173" s="1"/>
  <c r="I515" i="173"/>
  <c r="J515" i="173" s="1"/>
  <c r="K515" i="173" s="1"/>
  <c r="L515" i="173" s="1"/>
  <c r="I516" i="173"/>
  <c r="J516" i="173" s="1"/>
  <c r="I517" i="173"/>
  <c r="J517" i="173" s="1"/>
  <c r="I518" i="173"/>
  <c r="J518" i="173" s="1"/>
  <c r="I519" i="173"/>
  <c r="J519" i="173" s="1"/>
  <c r="I520" i="173"/>
  <c r="J520" i="173" s="1"/>
  <c r="I521" i="173"/>
  <c r="I522" i="173"/>
  <c r="I523" i="173"/>
  <c r="I524" i="173"/>
  <c r="J524" i="173" s="1"/>
  <c r="K524" i="173" s="1"/>
  <c r="L524" i="173" s="1"/>
  <c r="I525" i="173"/>
  <c r="J525" i="173" s="1"/>
  <c r="K525" i="173" s="1"/>
  <c r="L525" i="173" s="1"/>
  <c r="I526" i="173"/>
  <c r="I527" i="173"/>
  <c r="J527" i="173" s="1"/>
  <c r="I528" i="173"/>
  <c r="J528" i="173" s="1"/>
  <c r="I529" i="173"/>
  <c r="J529" i="173" s="1"/>
  <c r="I530" i="173"/>
  <c r="J530" i="173" s="1"/>
  <c r="I531" i="173"/>
  <c r="J531" i="173" s="1"/>
  <c r="I532" i="173"/>
  <c r="J532" i="173" s="1"/>
  <c r="I533" i="173"/>
  <c r="J533" i="173" s="1"/>
  <c r="I534" i="173"/>
  <c r="J534" i="173" s="1"/>
  <c r="I535" i="173"/>
  <c r="J535" i="173" s="1"/>
  <c r="I536" i="173"/>
  <c r="J536" i="173" s="1"/>
  <c r="I537" i="173"/>
  <c r="J537" i="173" s="1"/>
  <c r="K537" i="173" s="1"/>
  <c r="L537" i="173" s="1"/>
  <c r="I538" i="173"/>
  <c r="J538" i="173" s="1"/>
  <c r="K538" i="173" s="1"/>
  <c r="L538" i="173" s="1"/>
  <c r="I539" i="173"/>
  <c r="I540" i="173"/>
  <c r="J540" i="173" s="1"/>
  <c r="I541" i="173"/>
  <c r="J541" i="173" s="1"/>
  <c r="I542" i="173"/>
  <c r="I543" i="173"/>
  <c r="I544" i="173"/>
  <c r="I545" i="173"/>
  <c r="J545" i="173" s="1"/>
  <c r="I546" i="173"/>
  <c r="J546" i="173" s="1"/>
  <c r="I547" i="173"/>
  <c r="I548" i="173"/>
  <c r="J548" i="173" s="1"/>
  <c r="I549" i="173"/>
  <c r="J549" i="173" s="1"/>
  <c r="I550" i="173"/>
  <c r="J550" i="173" s="1"/>
  <c r="I551" i="173"/>
  <c r="J551" i="173" s="1"/>
  <c r="I552" i="173"/>
  <c r="J552" i="173" s="1"/>
  <c r="I553" i="173"/>
  <c r="I554" i="173"/>
  <c r="I555" i="173"/>
  <c r="I556" i="173"/>
  <c r="J556" i="173" s="1"/>
  <c r="I557" i="173"/>
  <c r="I558" i="173"/>
  <c r="I559" i="173"/>
  <c r="I560" i="173"/>
  <c r="J560" i="173" s="1"/>
  <c r="I561" i="173"/>
  <c r="J561" i="173" s="1"/>
  <c r="I562" i="173"/>
  <c r="J562" i="173" s="1"/>
  <c r="I563" i="173"/>
  <c r="J563" i="173" s="1"/>
  <c r="I564" i="173"/>
  <c r="J564" i="173" s="1"/>
  <c r="I565" i="173"/>
  <c r="J565" i="173" s="1"/>
  <c r="I566" i="173"/>
  <c r="J566" i="173" s="1"/>
  <c r="I567" i="173"/>
  <c r="J567" i="173" s="1"/>
  <c r="I568" i="173"/>
  <c r="J568" i="173" s="1"/>
  <c r="I569" i="173"/>
  <c r="J569" i="173" s="1"/>
  <c r="K569" i="173" s="1"/>
  <c r="L569" i="173" s="1"/>
  <c r="I570" i="173"/>
  <c r="J570" i="173" s="1"/>
  <c r="K570" i="173" s="1"/>
  <c r="L570" i="173" s="1"/>
  <c r="I571" i="173"/>
  <c r="J571" i="173" s="1"/>
  <c r="K571" i="173" s="1"/>
  <c r="L571" i="173" s="1"/>
  <c r="I572" i="173"/>
  <c r="J572" i="173" s="1"/>
  <c r="I573" i="173"/>
  <c r="J573" i="173" s="1"/>
  <c r="I574" i="173"/>
  <c r="J574" i="173" s="1"/>
  <c r="I575" i="173"/>
  <c r="J575" i="173" s="1"/>
  <c r="I576" i="173"/>
  <c r="J576" i="173" s="1"/>
  <c r="K576" i="173" s="1"/>
  <c r="L576" i="173" s="1"/>
  <c r="I577" i="173"/>
  <c r="J577" i="173" s="1"/>
  <c r="K577" i="173" s="1"/>
  <c r="L577" i="173" s="1"/>
  <c r="I578" i="173"/>
  <c r="J578" i="173" s="1"/>
  <c r="I579" i="173"/>
  <c r="J579" i="173" s="1"/>
  <c r="K579" i="173" s="1"/>
  <c r="L579" i="173" s="1"/>
  <c r="I580" i="173"/>
  <c r="J580" i="173" s="1"/>
  <c r="I581" i="173"/>
  <c r="J581" i="173" s="1"/>
  <c r="I582" i="173"/>
  <c r="J582" i="173" s="1"/>
  <c r="I583" i="173"/>
  <c r="J583" i="173" s="1"/>
  <c r="I584" i="173"/>
  <c r="J584" i="173" s="1"/>
  <c r="I585" i="173"/>
  <c r="I586" i="173"/>
  <c r="I587" i="173"/>
  <c r="I588" i="173"/>
  <c r="I589" i="173"/>
  <c r="I590" i="173"/>
  <c r="I591" i="173"/>
  <c r="I592" i="173"/>
  <c r="J592" i="173" s="1"/>
  <c r="I593" i="173"/>
  <c r="J593" i="173" s="1"/>
  <c r="I594" i="173"/>
  <c r="J594" i="173" s="1"/>
  <c r="I595" i="173"/>
  <c r="J595" i="173" s="1"/>
  <c r="I596" i="173"/>
  <c r="J596" i="173" s="1"/>
  <c r="I597" i="173"/>
  <c r="J597" i="173" s="1"/>
  <c r="I598" i="173"/>
  <c r="J598" i="173" s="1"/>
  <c r="I599" i="173"/>
  <c r="J599" i="173" s="1"/>
  <c r="I600" i="173"/>
  <c r="J600" i="173" s="1"/>
  <c r="I601" i="173"/>
  <c r="J601" i="173" s="1"/>
  <c r="I602" i="173"/>
  <c r="I603" i="173"/>
  <c r="I604" i="173"/>
  <c r="J604" i="173" s="1"/>
  <c r="I605" i="173"/>
  <c r="J605" i="173" s="1"/>
  <c r="I606" i="173"/>
  <c r="J606" i="173" s="1"/>
  <c r="I607" i="173"/>
  <c r="J607" i="173" s="1"/>
  <c r="I608" i="173"/>
  <c r="J608" i="173" s="1"/>
  <c r="I609" i="173"/>
  <c r="J609" i="173" s="1"/>
  <c r="I610" i="173"/>
  <c r="J610" i="173" s="1"/>
  <c r="I611" i="173"/>
  <c r="J611" i="173" s="1"/>
  <c r="I612" i="173"/>
  <c r="J612" i="173" s="1"/>
  <c r="I613" i="173"/>
  <c r="J613" i="173" s="1"/>
  <c r="I614" i="173"/>
  <c r="J614" i="173" s="1"/>
  <c r="I615" i="173"/>
  <c r="J615" i="173" s="1"/>
  <c r="I616" i="173"/>
  <c r="J616" i="173" s="1"/>
  <c r="I617" i="173"/>
  <c r="I618" i="173"/>
  <c r="J618" i="173" s="1"/>
  <c r="K618" i="173" s="1"/>
  <c r="L618" i="173" s="1"/>
  <c r="I619" i="173"/>
  <c r="J619" i="173" s="1"/>
  <c r="K619" i="173" s="1"/>
  <c r="L619" i="173" s="1"/>
  <c r="I620" i="173"/>
  <c r="J620" i="173" s="1"/>
  <c r="K620" i="173" s="1"/>
  <c r="L620" i="173" s="1"/>
  <c r="I621" i="173"/>
  <c r="I622" i="173"/>
  <c r="I623" i="173"/>
  <c r="I624" i="173"/>
  <c r="J624" i="173" s="1"/>
  <c r="I625" i="173"/>
  <c r="J625" i="173" s="1"/>
  <c r="I626" i="173"/>
  <c r="J626" i="173" s="1"/>
  <c r="I627" i="173"/>
  <c r="J627" i="173" s="1"/>
  <c r="I628" i="173"/>
  <c r="J628" i="173" s="1"/>
  <c r="I629" i="173"/>
  <c r="J629" i="173" s="1"/>
  <c r="I630" i="173"/>
  <c r="J630" i="173" s="1"/>
  <c r="I631" i="173"/>
  <c r="J631" i="173" s="1"/>
  <c r="I632" i="173"/>
  <c r="J632" i="173" s="1"/>
  <c r="I633" i="173"/>
  <c r="J633" i="173" s="1"/>
  <c r="I634" i="173"/>
  <c r="I635" i="173"/>
  <c r="I636" i="173"/>
  <c r="J636" i="173" s="1"/>
  <c r="I637" i="173"/>
  <c r="I638" i="173"/>
  <c r="I639" i="173"/>
  <c r="J639" i="173" s="1"/>
  <c r="I640" i="173"/>
  <c r="J640" i="173" s="1"/>
  <c r="I641" i="173"/>
  <c r="J641" i="173" s="1"/>
  <c r="I642" i="173"/>
  <c r="J642" i="173" s="1"/>
  <c r="I643" i="173"/>
  <c r="J643" i="173" s="1"/>
  <c r="I644" i="173"/>
  <c r="J644" i="173" s="1"/>
  <c r="I645" i="173"/>
  <c r="J645" i="173" s="1"/>
  <c r="I646" i="173"/>
  <c r="J646" i="173" s="1"/>
  <c r="I647" i="173"/>
  <c r="J647" i="173" s="1"/>
  <c r="I648" i="173"/>
  <c r="J648" i="173" s="1"/>
  <c r="I649" i="173"/>
  <c r="I650" i="173"/>
  <c r="J650" i="173" s="1"/>
  <c r="I651" i="173"/>
  <c r="I652" i="173"/>
  <c r="J652" i="173" s="1"/>
  <c r="I653" i="173"/>
  <c r="J653" i="173" s="1"/>
  <c r="I654" i="173"/>
  <c r="I655" i="173"/>
  <c r="I656" i="173"/>
  <c r="J656" i="173" s="1"/>
  <c r="I657" i="173"/>
  <c r="J657" i="173" s="1"/>
  <c r="I658" i="173"/>
  <c r="J658" i="173" s="1"/>
  <c r="I659" i="173"/>
  <c r="J659" i="173" s="1"/>
  <c r="I660" i="173"/>
  <c r="J660" i="173" s="1"/>
  <c r="I661" i="173"/>
  <c r="J661" i="173" s="1"/>
  <c r="I662" i="173"/>
  <c r="J662" i="173" s="1"/>
  <c r="I663" i="173"/>
  <c r="J663" i="173" s="1"/>
  <c r="I664" i="173"/>
  <c r="J664" i="173" s="1"/>
  <c r="I665" i="173"/>
  <c r="J665" i="173" s="1"/>
  <c r="I666" i="173"/>
  <c r="I667" i="173"/>
  <c r="I668" i="173"/>
  <c r="J668" i="173" s="1"/>
  <c r="K668" i="173" s="1"/>
  <c r="L668" i="173" s="1"/>
  <c r="I669" i="173"/>
  <c r="J669" i="173" s="1"/>
  <c r="K669" i="173" s="1"/>
  <c r="L669" i="173" s="1"/>
  <c r="I670" i="173"/>
  <c r="I671" i="173"/>
  <c r="I672" i="173"/>
  <c r="J672" i="173" s="1"/>
  <c r="I673" i="173"/>
  <c r="J673" i="173" s="1"/>
  <c r="I674" i="173"/>
  <c r="J674" i="173" s="1"/>
  <c r="I675" i="173"/>
  <c r="J675" i="173" s="1"/>
  <c r="I676" i="173"/>
  <c r="J676" i="173" s="1"/>
  <c r="I677" i="173"/>
  <c r="J677" i="173" s="1"/>
  <c r="I678" i="173"/>
  <c r="J678" i="173" s="1"/>
  <c r="I679" i="173"/>
  <c r="J679" i="173" s="1"/>
  <c r="I680" i="173"/>
  <c r="J680" i="173" s="1"/>
  <c r="I681" i="173"/>
  <c r="J681" i="173" s="1"/>
  <c r="K681" i="173" s="1"/>
  <c r="L681" i="173" s="1"/>
  <c r="I682" i="173"/>
  <c r="I683" i="173"/>
  <c r="I684" i="173"/>
  <c r="J684" i="173" s="1"/>
  <c r="I685" i="173"/>
  <c r="J685" i="173" s="1"/>
  <c r="I686" i="173"/>
  <c r="J686" i="173" s="1"/>
  <c r="I687" i="173"/>
  <c r="J687" i="173" s="1"/>
  <c r="I688" i="173"/>
  <c r="J688" i="173" s="1"/>
  <c r="I689" i="173"/>
  <c r="J689" i="173" s="1"/>
  <c r="I690" i="173"/>
  <c r="J690" i="173" s="1"/>
  <c r="I691" i="173"/>
  <c r="J691" i="173" s="1"/>
  <c r="I692" i="173"/>
  <c r="J692" i="173" s="1"/>
  <c r="I693" i="173"/>
  <c r="J693" i="173" s="1"/>
  <c r="I694" i="173"/>
  <c r="J694" i="173" s="1"/>
  <c r="I695" i="173"/>
  <c r="J695" i="173" s="1"/>
  <c r="I696" i="173"/>
  <c r="J696" i="173" s="1"/>
  <c r="I697" i="173"/>
  <c r="J697" i="173" s="1"/>
  <c r="I698" i="173"/>
  <c r="J698" i="173" s="1"/>
  <c r="I699" i="173"/>
  <c r="I700" i="173"/>
  <c r="I701" i="173"/>
  <c r="I702" i="173"/>
  <c r="I703" i="173"/>
  <c r="I704" i="173"/>
  <c r="J704" i="173" s="1"/>
  <c r="I705" i="173"/>
  <c r="J705" i="173" s="1"/>
  <c r="I706" i="173"/>
  <c r="J706" i="173" s="1"/>
  <c r="I11" i="173"/>
  <c r="J11" i="173" s="1"/>
  <c r="K107" i="173"/>
  <c r="L107" i="173" s="1"/>
  <c r="C11" i="173" l="1"/>
  <c r="J547" i="173"/>
  <c r="K547" i="173" s="1"/>
  <c r="L547" i="173" s="1"/>
  <c r="J36" i="173"/>
  <c r="K36" i="173" s="1"/>
  <c r="L36" i="173" s="1"/>
  <c r="J225" i="173"/>
  <c r="K225" i="173" s="1"/>
  <c r="L225" i="173" s="1"/>
  <c r="J591" i="173"/>
  <c r="K591" i="173" s="1"/>
  <c r="L591" i="173" s="1"/>
  <c r="J479" i="173"/>
  <c r="K479" i="173" s="1"/>
  <c r="L479" i="173" s="1"/>
  <c r="J288" i="173"/>
  <c r="K288" i="173" s="1"/>
  <c r="L288" i="173" s="1"/>
  <c r="J224" i="173"/>
  <c r="K224" i="173" s="1"/>
  <c r="L224" i="173" s="1"/>
  <c r="J48" i="173"/>
  <c r="K48" i="173" s="1"/>
  <c r="L48" i="173" s="1"/>
  <c r="J558" i="173"/>
  <c r="K558" i="173" s="1"/>
  <c r="L558" i="173" s="1"/>
  <c r="J542" i="173"/>
  <c r="K542" i="173" s="1"/>
  <c r="L542" i="173" s="1"/>
  <c r="J526" i="173"/>
  <c r="K526" i="173" s="1"/>
  <c r="L526" i="173" s="1"/>
  <c r="J510" i="173"/>
  <c r="K510" i="173" s="1"/>
  <c r="L510" i="173" s="1"/>
  <c r="J494" i="173"/>
  <c r="K494" i="173" s="1"/>
  <c r="L494" i="173" s="1"/>
  <c r="J478" i="173"/>
  <c r="K478" i="173" s="1"/>
  <c r="L478" i="173" s="1"/>
  <c r="J319" i="173"/>
  <c r="K319" i="173" s="1"/>
  <c r="L319" i="173" s="1"/>
  <c r="J191" i="173"/>
  <c r="K191" i="173" s="1"/>
  <c r="L191" i="173" s="1"/>
  <c r="J111" i="173"/>
  <c r="K111" i="173" s="1"/>
  <c r="L111" i="173" s="1"/>
  <c r="J79" i="173"/>
  <c r="K79" i="173" s="1"/>
  <c r="L79" i="173" s="1"/>
  <c r="J701" i="173"/>
  <c r="K701" i="173" s="1"/>
  <c r="L701" i="173" s="1"/>
  <c r="J637" i="173"/>
  <c r="K637" i="173" s="1"/>
  <c r="L637" i="173" s="1"/>
  <c r="J621" i="173"/>
  <c r="K621" i="173" s="1"/>
  <c r="L621" i="173" s="1"/>
  <c r="J589" i="173"/>
  <c r="K589" i="173" s="1"/>
  <c r="L589" i="173" s="1"/>
  <c r="J557" i="173"/>
  <c r="K557" i="173" s="1"/>
  <c r="L557" i="173" s="1"/>
  <c r="J414" i="173"/>
  <c r="K414" i="173" s="1"/>
  <c r="L414" i="173" s="1"/>
  <c r="J382" i="173"/>
  <c r="K382" i="173" s="1"/>
  <c r="L382" i="173" s="1"/>
  <c r="J318" i="173"/>
  <c r="K318" i="173" s="1"/>
  <c r="L318" i="173" s="1"/>
  <c r="J286" i="173"/>
  <c r="K286" i="173" s="1"/>
  <c r="L286" i="173" s="1"/>
  <c r="J222" i="173"/>
  <c r="K222" i="173" s="1"/>
  <c r="L222" i="173" s="1"/>
  <c r="J190" i="173"/>
  <c r="K190" i="173" s="1"/>
  <c r="L190" i="173" s="1"/>
  <c r="J158" i="173"/>
  <c r="K158" i="173" s="1"/>
  <c r="L158" i="173" s="1"/>
  <c r="J142" i="173"/>
  <c r="K142" i="173" s="1"/>
  <c r="L142" i="173" s="1"/>
  <c r="J110" i="173"/>
  <c r="K110" i="173" s="1"/>
  <c r="L110" i="173" s="1"/>
  <c r="J388" i="173"/>
  <c r="K388" i="173" s="1"/>
  <c r="L388" i="173" s="1"/>
  <c r="J623" i="173"/>
  <c r="K623" i="173" s="1"/>
  <c r="L623" i="173" s="1"/>
  <c r="J511" i="173"/>
  <c r="K511" i="173" s="1"/>
  <c r="L511" i="173" s="1"/>
  <c r="J160" i="173"/>
  <c r="K160" i="173" s="1"/>
  <c r="L160" i="173" s="1"/>
  <c r="J702" i="173"/>
  <c r="K702" i="173" s="1"/>
  <c r="L702" i="173" s="1"/>
  <c r="J446" i="173"/>
  <c r="K446" i="173" s="1"/>
  <c r="L446" i="173" s="1"/>
  <c r="J415" i="173"/>
  <c r="K415" i="173" s="1"/>
  <c r="L415" i="173" s="1"/>
  <c r="J399" i="173"/>
  <c r="K399" i="173" s="1"/>
  <c r="L399" i="173" s="1"/>
  <c r="J383" i="173"/>
  <c r="K383" i="173" s="1"/>
  <c r="L383" i="173" s="1"/>
  <c r="J367" i="173"/>
  <c r="K367" i="173" s="1"/>
  <c r="L367" i="173" s="1"/>
  <c r="J223" i="173"/>
  <c r="K223" i="173" s="1"/>
  <c r="L223" i="173" s="1"/>
  <c r="J159" i="173"/>
  <c r="K159" i="173" s="1"/>
  <c r="L159" i="173" s="1"/>
  <c r="J143" i="173"/>
  <c r="K143" i="173" s="1"/>
  <c r="L143" i="173" s="1"/>
  <c r="J588" i="173"/>
  <c r="K588" i="173" s="1"/>
  <c r="L588" i="173" s="1"/>
  <c r="J444" i="173"/>
  <c r="K444" i="173" s="1"/>
  <c r="L444" i="173" s="1"/>
  <c r="J428" i="173"/>
  <c r="K428" i="173" s="1"/>
  <c r="L428" i="173" s="1"/>
  <c r="J413" i="173"/>
  <c r="K413" i="173" s="1"/>
  <c r="L413" i="173" s="1"/>
  <c r="J381" i="173"/>
  <c r="K381" i="173" s="1"/>
  <c r="L381" i="173" s="1"/>
  <c r="J333" i="173"/>
  <c r="K333" i="173" s="1"/>
  <c r="L333" i="173" s="1"/>
  <c r="J285" i="173"/>
  <c r="K285" i="173" s="1"/>
  <c r="L285" i="173" s="1"/>
  <c r="J205" i="173"/>
  <c r="K205" i="173" s="1"/>
  <c r="L205" i="173" s="1"/>
  <c r="J157" i="173"/>
  <c r="K157" i="173" s="1"/>
  <c r="L157" i="173" s="1"/>
  <c r="J671" i="173"/>
  <c r="K671" i="173" s="1"/>
  <c r="L671" i="173" s="1"/>
  <c r="J655" i="173"/>
  <c r="K655" i="173" s="1"/>
  <c r="L655" i="173" s="1"/>
  <c r="J670" i="173"/>
  <c r="K670" i="173" s="1"/>
  <c r="L670" i="173" s="1"/>
  <c r="J654" i="173"/>
  <c r="K654" i="173" s="1"/>
  <c r="L654" i="173" s="1"/>
  <c r="J638" i="173"/>
  <c r="K638" i="173" s="1"/>
  <c r="L638" i="173" s="1"/>
  <c r="J622" i="173"/>
  <c r="K622" i="173" s="1"/>
  <c r="L622" i="173" s="1"/>
  <c r="J700" i="173"/>
  <c r="K700" i="173" s="1"/>
  <c r="L700" i="173" s="1"/>
  <c r="J699" i="173"/>
  <c r="K699" i="173" s="1"/>
  <c r="L699" i="173" s="1"/>
  <c r="J683" i="173"/>
  <c r="K683" i="173" s="1"/>
  <c r="L683" i="173" s="1"/>
  <c r="J667" i="173"/>
  <c r="K667" i="173" s="1"/>
  <c r="L667" i="173" s="1"/>
  <c r="J651" i="173"/>
  <c r="K651" i="173" s="1"/>
  <c r="L651" i="173" s="1"/>
  <c r="J635" i="173"/>
  <c r="K635" i="173" s="1"/>
  <c r="L635" i="173" s="1"/>
  <c r="J603" i="173"/>
  <c r="K603" i="173" s="1"/>
  <c r="L603" i="173" s="1"/>
  <c r="J587" i="173"/>
  <c r="K587" i="173" s="1"/>
  <c r="L587" i="173" s="1"/>
  <c r="J555" i="173"/>
  <c r="K555" i="173" s="1"/>
  <c r="L555" i="173" s="1"/>
  <c r="J539" i="173"/>
  <c r="K539" i="173" s="1"/>
  <c r="L539" i="173" s="1"/>
  <c r="J523" i="173"/>
  <c r="K523" i="173" s="1"/>
  <c r="L523" i="173" s="1"/>
  <c r="J507" i="173"/>
  <c r="K507" i="173" s="1"/>
  <c r="L507" i="173" s="1"/>
  <c r="J491" i="173"/>
  <c r="K491" i="173" s="1"/>
  <c r="L491" i="173" s="1"/>
  <c r="J459" i="173"/>
  <c r="K459" i="173" s="1"/>
  <c r="L459" i="173" s="1"/>
  <c r="J443" i="173"/>
  <c r="K443" i="173" s="1"/>
  <c r="L443" i="173" s="1"/>
  <c r="J412" i="173"/>
  <c r="K412" i="173" s="1"/>
  <c r="L412" i="173" s="1"/>
  <c r="J396" i="173"/>
  <c r="K396" i="173" s="1"/>
  <c r="L396" i="173" s="1"/>
  <c r="J380" i="173"/>
  <c r="K380" i="173" s="1"/>
  <c r="L380" i="173" s="1"/>
  <c r="J364" i="173"/>
  <c r="K364" i="173" s="1"/>
  <c r="L364" i="173" s="1"/>
  <c r="J348" i="173"/>
  <c r="K348" i="173" s="1"/>
  <c r="L348" i="173" s="1"/>
  <c r="J332" i="173"/>
  <c r="K332" i="173" s="1"/>
  <c r="L332" i="173" s="1"/>
  <c r="J316" i="173"/>
  <c r="K316" i="173" s="1"/>
  <c r="L316" i="173" s="1"/>
  <c r="J300" i="173"/>
  <c r="K300" i="173" s="1"/>
  <c r="L300" i="173" s="1"/>
  <c r="J284" i="173"/>
  <c r="K284" i="173" s="1"/>
  <c r="L284" i="173" s="1"/>
  <c r="J268" i="173"/>
  <c r="K268" i="173" s="1"/>
  <c r="L268" i="173" s="1"/>
  <c r="J252" i="173"/>
  <c r="K252" i="173" s="1"/>
  <c r="L252" i="173" s="1"/>
  <c r="J236" i="173"/>
  <c r="K236" i="173" s="1"/>
  <c r="L236" i="173" s="1"/>
  <c r="J204" i="173"/>
  <c r="K204" i="173" s="1"/>
  <c r="L204" i="173" s="1"/>
  <c r="J188" i="173"/>
  <c r="K188" i="173" s="1"/>
  <c r="L188" i="173" s="1"/>
  <c r="J156" i="173"/>
  <c r="K156" i="173" s="1"/>
  <c r="L156" i="173" s="1"/>
  <c r="J124" i="173"/>
  <c r="K124" i="173" s="1"/>
  <c r="L124" i="173" s="1"/>
  <c r="J108" i="173"/>
  <c r="K108" i="173" s="1"/>
  <c r="L108" i="173" s="1"/>
  <c r="J68" i="173"/>
  <c r="K68" i="173" s="1"/>
  <c r="L68" i="173" s="1"/>
  <c r="J544" i="173"/>
  <c r="K544" i="173" s="1"/>
  <c r="L544" i="173" s="1"/>
  <c r="J447" i="173"/>
  <c r="K447" i="173" s="1"/>
  <c r="L447" i="173" s="1"/>
  <c r="J192" i="173"/>
  <c r="K192" i="173" s="1"/>
  <c r="L192" i="173" s="1"/>
  <c r="J634" i="173"/>
  <c r="K634" i="173" s="1"/>
  <c r="L634" i="173" s="1"/>
  <c r="J522" i="173"/>
  <c r="K522" i="173" s="1"/>
  <c r="L522" i="173" s="1"/>
  <c r="J458" i="173"/>
  <c r="K458" i="173" s="1"/>
  <c r="L458" i="173" s="1"/>
  <c r="J442" i="173"/>
  <c r="K442" i="173" s="1"/>
  <c r="L442" i="173" s="1"/>
  <c r="J395" i="173"/>
  <c r="K395" i="173" s="1"/>
  <c r="L395" i="173" s="1"/>
  <c r="J379" i="173"/>
  <c r="K379" i="173" s="1"/>
  <c r="L379" i="173" s="1"/>
  <c r="J347" i="173"/>
  <c r="K347" i="173" s="1"/>
  <c r="L347" i="173" s="1"/>
  <c r="J331" i="173"/>
  <c r="K331" i="173" s="1"/>
  <c r="L331" i="173" s="1"/>
  <c r="J299" i="173"/>
  <c r="K299" i="173" s="1"/>
  <c r="L299" i="173" s="1"/>
  <c r="J283" i="173"/>
  <c r="K283" i="173" s="1"/>
  <c r="L283" i="173" s="1"/>
  <c r="J203" i="173"/>
  <c r="K203" i="173" s="1"/>
  <c r="L203" i="173" s="1"/>
  <c r="J187" i="173"/>
  <c r="K187" i="173" s="1"/>
  <c r="L187" i="173" s="1"/>
  <c r="J703" i="173"/>
  <c r="K703" i="173" s="1"/>
  <c r="L703" i="173" s="1"/>
  <c r="J559" i="173"/>
  <c r="K559" i="173" s="1"/>
  <c r="L559" i="173" s="1"/>
  <c r="J543" i="173"/>
  <c r="K543" i="173" s="1"/>
  <c r="L543" i="173" s="1"/>
  <c r="J416" i="173"/>
  <c r="K416" i="173" s="1"/>
  <c r="L416" i="173" s="1"/>
  <c r="J320" i="173"/>
  <c r="K320" i="173" s="1"/>
  <c r="L320" i="173" s="1"/>
  <c r="J590" i="173"/>
  <c r="K590" i="173" s="1"/>
  <c r="L590" i="173" s="1"/>
  <c r="J287" i="173"/>
  <c r="K287" i="173" s="1"/>
  <c r="L287" i="173" s="1"/>
  <c r="J682" i="173"/>
  <c r="K682" i="173" s="1"/>
  <c r="L682" i="173" s="1"/>
  <c r="J666" i="173"/>
  <c r="K666" i="173" s="1"/>
  <c r="L666" i="173" s="1"/>
  <c r="J602" i="173"/>
  <c r="K602" i="173" s="1"/>
  <c r="L602" i="173" s="1"/>
  <c r="J586" i="173"/>
  <c r="K586" i="173" s="1"/>
  <c r="L586" i="173" s="1"/>
  <c r="J554" i="173"/>
  <c r="K554" i="173" s="1"/>
  <c r="L554" i="173" s="1"/>
  <c r="J649" i="173"/>
  <c r="K649" i="173" s="1"/>
  <c r="L649" i="173" s="1"/>
  <c r="J617" i="173"/>
  <c r="K617" i="173" s="1"/>
  <c r="L617" i="173" s="1"/>
  <c r="J585" i="173"/>
  <c r="K585" i="173" s="1"/>
  <c r="L585" i="173" s="1"/>
  <c r="J553" i="173"/>
  <c r="K553" i="173" s="1"/>
  <c r="L553" i="173" s="1"/>
  <c r="J521" i="173"/>
  <c r="K521" i="173" s="1"/>
  <c r="L521" i="173" s="1"/>
  <c r="J505" i="173"/>
  <c r="K505" i="173" s="1"/>
  <c r="L505" i="173" s="1"/>
  <c r="J473" i="173"/>
  <c r="K473" i="173" s="1"/>
  <c r="L473" i="173" s="1"/>
  <c r="J457" i="173"/>
  <c r="K457" i="173" s="1"/>
  <c r="L457" i="173" s="1"/>
  <c r="J394" i="173"/>
  <c r="K394" i="173" s="1"/>
  <c r="L394" i="173" s="1"/>
  <c r="J378" i="173"/>
  <c r="K378" i="173" s="1"/>
  <c r="L378" i="173" s="1"/>
  <c r="J346" i="173"/>
  <c r="K346" i="173" s="1"/>
  <c r="L346" i="173" s="1"/>
  <c r="J330" i="173"/>
  <c r="K330" i="173" s="1"/>
  <c r="L330" i="173" s="1"/>
  <c r="J298" i="173"/>
  <c r="K298" i="173" s="1"/>
  <c r="L298" i="173" s="1"/>
  <c r="J250" i="173"/>
  <c r="K250" i="173" s="1"/>
  <c r="L250" i="173" s="1"/>
  <c r="K698" i="173"/>
  <c r="L698" i="173" s="1"/>
  <c r="K697" i="173"/>
  <c r="L697" i="173" s="1"/>
  <c r="K695" i="173"/>
  <c r="L695" i="173" s="1"/>
  <c r="K679" i="173"/>
  <c r="L679" i="173" s="1"/>
  <c r="K663" i="173"/>
  <c r="L663" i="173" s="1"/>
  <c r="K647" i="173"/>
  <c r="L647" i="173" s="1"/>
  <c r="K631" i="173"/>
  <c r="L631" i="173" s="1"/>
  <c r="K615" i="173"/>
  <c r="L615" i="173" s="1"/>
  <c r="K599" i="173"/>
  <c r="L599" i="173" s="1"/>
  <c r="K583" i="173"/>
  <c r="L583" i="173" s="1"/>
  <c r="K567" i="173"/>
  <c r="L567" i="173" s="1"/>
  <c r="K551" i="173"/>
  <c r="L551" i="173" s="1"/>
  <c r="K535" i="173"/>
  <c r="L535" i="173" s="1"/>
  <c r="K519" i="173"/>
  <c r="L519" i="173" s="1"/>
  <c r="K503" i="173"/>
  <c r="L503" i="173" s="1"/>
  <c r="K487" i="173"/>
  <c r="L487" i="173" s="1"/>
  <c r="K471" i="173"/>
  <c r="L471" i="173" s="1"/>
  <c r="K455" i="173"/>
  <c r="L455" i="173" s="1"/>
  <c r="K439" i="173"/>
  <c r="K423" i="173"/>
  <c r="L423" i="173" s="1"/>
  <c r="K408" i="173"/>
  <c r="L408" i="173" s="1"/>
  <c r="K392" i="173"/>
  <c r="L392" i="173" s="1"/>
  <c r="K376" i="173"/>
  <c r="L376" i="173" s="1"/>
  <c r="K360" i="173"/>
  <c r="L360" i="173" s="1"/>
  <c r="K344" i="173"/>
  <c r="L344" i="173" s="1"/>
  <c r="K328" i="173"/>
  <c r="L328" i="173" s="1"/>
  <c r="K312" i="173"/>
  <c r="L312" i="173" s="1"/>
  <c r="K296" i="173"/>
  <c r="L296" i="173" s="1"/>
  <c r="K280" i="173"/>
  <c r="L280" i="173" s="1"/>
  <c r="K264" i="173"/>
  <c r="L264" i="173" s="1"/>
  <c r="K248" i="173"/>
  <c r="L248" i="173" s="1"/>
  <c r="K232" i="173"/>
  <c r="L232" i="173" s="1"/>
  <c r="K216" i="173"/>
  <c r="L216" i="173" s="1"/>
  <c r="K200" i="173"/>
  <c r="L200" i="173" s="1"/>
  <c r="K184" i="173"/>
  <c r="L184" i="173" s="1"/>
  <c r="K168" i="173"/>
  <c r="L168" i="173" s="1"/>
  <c r="K152" i="173"/>
  <c r="L152" i="173" s="1"/>
  <c r="K136" i="173"/>
  <c r="L136" i="173" s="1"/>
  <c r="K120" i="173"/>
  <c r="L120" i="173" s="1"/>
  <c r="K104" i="173"/>
  <c r="L104" i="173" s="1"/>
  <c r="K88" i="173"/>
  <c r="L88" i="173" s="1"/>
  <c r="K72" i="173"/>
  <c r="L72" i="173" s="1"/>
  <c r="K56" i="173"/>
  <c r="L56" i="173" s="1"/>
  <c r="K40" i="173"/>
  <c r="L40" i="173" s="1"/>
  <c r="K24" i="173"/>
  <c r="L24" i="173" s="1"/>
  <c r="K694" i="173"/>
  <c r="L694" i="173" s="1"/>
  <c r="K678" i="173"/>
  <c r="L678" i="173" s="1"/>
  <c r="K662" i="173"/>
  <c r="L662" i="173" s="1"/>
  <c r="K646" i="173"/>
  <c r="L646" i="173" s="1"/>
  <c r="K630" i="173"/>
  <c r="L630" i="173" s="1"/>
  <c r="K614" i="173"/>
  <c r="L614" i="173" s="1"/>
  <c r="K598" i="173"/>
  <c r="L598" i="173" s="1"/>
  <c r="K582" i="173"/>
  <c r="L582" i="173" s="1"/>
  <c r="K566" i="173"/>
  <c r="L566" i="173" s="1"/>
  <c r="K550" i="173"/>
  <c r="L550" i="173" s="1"/>
  <c r="K534" i="173"/>
  <c r="L534" i="173" s="1"/>
  <c r="K518" i="173"/>
  <c r="L518" i="173" s="1"/>
  <c r="K502" i="173"/>
  <c r="L502" i="173" s="1"/>
  <c r="K486" i="173"/>
  <c r="L486" i="173" s="1"/>
  <c r="K470" i="173"/>
  <c r="L470" i="173" s="1"/>
  <c r="K454" i="173"/>
  <c r="L454" i="173" s="1"/>
  <c r="K438" i="173"/>
  <c r="L438" i="173" s="1"/>
  <c r="K422" i="173"/>
  <c r="L422" i="173" s="1"/>
  <c r="K407" i="173"/>
  <c r="L407" i="173" s="1"/>
  <c r="K391" i="173"/>
  <c r="L391" i="173" s="1"/>
  <c r="K375" i="173"/>
  <c r="L375" i="173" s="1"/>
  <c r="K359" i="173"/>
  <c r="L359" i="173" s="1"/>
  <c r="K343" i="173"/>
  <c r="L343" i="173" s="1"/>
  <c r="K327" i="173"/>
  <c r="L327" i="173" s="1"/>
  <c r="K311" i="173"/>
  <c r="L311" i="173" s="1"/>
  <c r="K295" i="173"/>
  <c r="L295" i="173" s="1"/>
  <c r="K279" i="173"/>
  <c r="L279" i="173" s="1"/>
  <c r="K263" i="173"/>
  <c r="L263" i="173" s="1"/>
  <c r="K247" i="173"/>
  <c r="L247" i="173" s="1"/>
  <c r="K231" i="173"/>
  <c r="L231" i="173" s="1"/>
  <c r="K215" i="173"/>
  <c r="L215" i="173" s="1"/>
  <c r="K199" i="173"/>
  <c r="L199" i="173" s="1"/>
  <c r="K183" i="173"/>
  <c r="L183" i="173" s="1"/>
  <c r="K167" i="173"/>
  <c r="L167" i="173" s="1"/>
  <c r="K151" i="173"/>
  <c r="L151" i="173" s="1"/>
  <c r="K135" i="173"/>
  <c r="L135" i="173" s="1"/>
  <c r="K119" i="173"/>
  <c r="L119" i="173" s="1"/>
  <c r="K103" i="173"/>
  <c r="L103" i="173" s="1"/>
  <c r="K87" i="173"/>
  <c r="L87" i="173" s="1"/>
  <c r="K71" i="173"/>
  <c r="L71" i="173" s="1"/>
  <c r="K55" i="173"/>
  <c r="L55" i="173" s="1"/>
  <c r="K39" i="173"/>
  <c r="L39" i="173" s="1"/>
  <c r="K23" i="173"/>
  <c r="L23" i="173" s="1"/>
  <c r="K650" i="173"/>
  <c r="L650" i="173" s="1"/>
  <c r="K693" i="173"/>
  <c r="L693" i="173" s="1"/>
  <c r="K629" i="173"/>
  <c r="L629" i="173" s="1"/>
  <c r="K565" i="173"/>
  <c r="L565" i="173" s="1"/>
  <c r="K485" i="173"/>
  <c r="L485" i="173" s="1"/>
  <c r="K374" i="173"/>
  <c r="L374" i="173" s="1"/>
  <c r="K342" i="173"/>
  <c r="L342" i="173" s="1"/>
  <c r="K294" i="173"/>
  <c r="L294" i="173" s="1"/>
  <c r="K262" i="173"/>
  <c r="L262" i="173" s="1"/>
  <c r="K214" i="173"/>
  <c r="L214" i="173" s="1"/>
  <c r="K166" i="173"/>
  <c r="L166" i="173" s="1"/>
  <c r="K134" i="173"/>
  <c r="L134" i="173" s="1"/>
  <c r="K102" i="173"/>
  <c r="L102" i="173" s="1"/>
  <c r="K86" i="173"/>
  <c r="L86" i="173" s="1"/>
  <c r="K70" i="173"/>
  <c r="L70" i="173" s="1"/>
  <c r="K22" i="173"/>
  <c r="L22" i="173" s="1"/>
  <c r="K692" i="173"/>
  <c r="L692" i="173" s="1"/>
  <c r="K676" i="173"/>
  <c r="L676" i="173" s="1"/>
  <c r="K660" i="173"/>
  <c r="L660" i="173" s="1"/>
  <c r="K644" i="173"/>
  <c r="L644" i="173" s="1"/>
  <c r="K628" i="173"/>
  <c r="L628" i="173" s="1"/>
  <c r="K612" i="173"/>
  <c r="L612" i="173" s="1"/>
  <c r="K596" i="173"/>
  <c r="L596" i="173" s="1"/>
  <c r="K580" i="173"/>
  <c r="L580" i="173" s="1"/>
  <c r="K564" i="173"/>
  <c r="L564" i="173" s="1"/>
  <c r="K548" i="173"/>
  <c r="L548" i="173" s="1"/>
  <c r="K532" i="173"/>
  <c r="L532" i="173" s="1"/>
  <c r="K516" i="173"/>
  <c r="L516" i="173" s="1"/>
  <c r="K500" i="173"/>
  <c r="L500" i="173" s="1"/>
  <c r="K484" i="173"/>
  <c r="L484" i="173" s="1"/>
  <c r="K468" i="173"/>
  <c r="L468" i="173" s="1"/>
  <c r="K452" i="173"/>
  <c r="L452" i="173" s="1"/>
  <c r="K436" i="173"/>
  <c r="L436" i="173" s="1"/>
  <c r="K421" i="173"/>
  <c r="L421" i="173" s="1"/>
  <c r="K405" i="173"/>
  <c r="L405" i="173" s="1"/>
  <c r="K389" i="173"/>
  <c r="L389" i="173" s="1"/>
  <c r="K373" i="173"/>
  <c r="L373" i="173" s="1"/>
  <c r="K357" i="173"/>
  <c r="L357" i="173" s="1"/>
  <c r="K341" i="173"/>
  <c r="L341" i="173" s="1"/>
  <c r="K325" i="173"/>
  <c r="L325" i="173" s="1"/>
  <c r="K309" i="173"/>
  <c r="L309" i="173" s="1"/>
  <c r="K293" i="173"/>
  <c r="L293" i="173" s="1"/>
  <c r="K277" i="173"/>
  <c r="L277" i="173" s="1"/>
  <c r="K261" i="173"/>
  <c r="L261" i="173" s="1"/>
  <c r="K245" i="173"/>
  <c r="L245" i="173" s="1"/>
  <c r="K229" i="173"/>
  <c r="L229" i="173" s="1"/>
  <c r="K213" i="173"/>
  <c r="L213" i="173" s="1"/>
  <c r="K197" i="173"/>
  <c r="L197" i="173" s="1"/>
  <c r="K181" i="173"/>
  <c r="L181" i="173" s="1"/>
  <c r="K165" i="173"/>
  <c r="L165" i="173" s="1"/>
  <c r="K149" i="173"/>
  <c r="L149" i="173" s="1"/>
  <c r="K133" i="173"/>
  <c r="L133" i="173" s="1"/>
  <c r="K117" i="173"/>
  <c r="L117" i="173" s="1"/>
  <c r="K101" i="173"/>
  <c r="L101" i="173" s="1"/>
  <c r="K85" i="173"/>
  <c r="L85" i="173" s="1"/>
  <c r="K69" i="173"/>
  <c r="L69" i="173" s="1"/>
  <c r="K53" i="173"/>
  <c r="L53" i="173" s="1"/>
  <c r="K37" i="173"/>
  <c r="L37" i="173" s="1"/>
  <c r="K21" i="173"/>
  <c r="L21" i="173" s="1"/>
  <c r="K506" i="173"/>
  <c r="L506" i="173" s="1"/>
  <c r="K633" i="173"/>
  <c r="L633" i="173" s="1"/>
  <c r="K661" i="173"/>
  <c r="L661" i="173" s="1"/>
  <c r="K597" i="173"/>
  <c r="L597" i="173" s="1"/>
  <c r="K533" i="173"/>
  <c r="L533" i="173" s="1"/>
  <c r="K453" i="173"/>
  <c r="L453" i="173" s="1"/>
  <c r="K406" i="173"/>
  <c r="L406" i="173" s="1"/>
  <c r="K54" i="173"/>
  <c r="L54" i="173" s="1"/>
  <c r="K372" i="173"/>
  <c r="L372" i="173" s="1"/>
  <c r="K356" i="173"/>
  <c r="L356" i="173" s="1"/>
  <c r="K340" i="173"/>
  <c r="L340" i="173" s="1"/>
  <c r="K324" i="173"/>
  <c r="L324" i="173" s="1"/>
  <c r="K52" i="173"/>
  <c r="L52" i="173" s="1"/>
  <c r="K677" i="173"/>
  <c r="L677" i="173" s="1"/>
  <c r="K613" i="173"/>
  <c r="L613" i="173" s="1"/>
  <c r="K581" i="173"/>
  <c r="L581" i="173" s="1"/>
  <c r="K549" i="173"/>
  <c r="L549" i="173" s="1"/>
  <c r="K517" i="173"/>
  <c r="L517" i="173" s="1"/>
  <c r="K501" i="173"/>
  <c r="L501" i="173" s="1"/>
  <c r="K469" i="173"/>
  <c r="L469" i="173" s="1"/>
  <c r="K437" i="173"/>
  <c r="L437" i="173" s="1"/>
  <c r="K390" i="173"/>
  <c r="L390" i="173" s="1"/>
  <c r="K358" i="173"/>
  <c r="L358" i="173" s="1"/>
  <c r="K326" i="173"/>
  <c r="L326" i="173" s="1"/>
  <c r="K310" i="173"/>
  <c r="L310" i="173" s="1"/>
  <c r="K278" i="173"/>
  <c r="L278" i="173" s="1"/>
  <c r="K246" i="173"/>
  <c r="L246" i="173" s="1"/>
  <c r="K230" i="173"/>
  <c r="L230" i="173" s="1"/>
  <c r="K198" i="173"/>
  <c r="L198" i="173" s="1"/>
  <c r="K182" i="173"/>
  <c r="L182" i="173" s="1"/>
  <c r="K150" i="173"/>
  <c r="L150" i="173" s="1"/>
  <c r="K118" i="173"/>
  <c r="L118" i="173" s="1"/>
  <c r="K38" i="173"/>
  <c r="L38" i="173" s="1"/>
  <c r="K563" i="173"/>
  <c r="L563" i="173" s="1"/>
  <c r="K499" i="173"/>
  <c r="L499" i="173" s="1"/>
  <c r="K483" i="173"/>
  <c r="L483" i="173" s="1"/>
  <c r="K467" i="173"/>
  <c r="L467" i="173" s="1"/>
  <c r="K451" i="173"/>
  <c r="L451" i="173" s="1"/>
  <c r="K435" i="173"/>
  <c r="L435" i="173" s="1"/>
  <c r="K404" i="173"/>
  <c r="L404" i="173" s="1"/>
  <c r="K292" i="173"/>
  <c r="L292" i="173" s="1"/>
  <c r="K276" i="173"/>
  <c r="L276" i="173" s="1"/>
  <c r="K260" i="173"/>
  <c r="L260" i="173" s="1"/>
  <c r="K244" i="173"/>
  <c r="L244" i="173" s="1"/>
  <c r="K228" i="173"/>
  <c r="L228" i="173" s="1"/>
  <c r="K212" i="173"/>
  <c r="L212" i="173" s="1"/>
  <c r="K196" i="173"/>
  <c r="L196" i="173" s="1"/>
  <c r="K180" i="173"/>
  <c r="L180" i="173" s="1"/>
  <c r="K164" i="173"/>
  <c r="L164" i="173" s="1"/>
  <c r="K148" i="173"/>
  <c r="L148" i="173" s="1"/>
  <c r="K132" i="173"/>
  <c r="L132" i="173" s="1"/>
  <c r="K116" i="173"/>
  <c r="L116" i="173" s="1"/>
  <c r="K84" i="173"/>
  <c r="L84" i="173" s="1"/>
  <c r="K20" i="173"/>
  <c r="L20" i="173" s="1"/>
  <c r="K706" i="173"/>
  <c r="L706" i="173" s="1"/>
  <c r="K690" i="173"/>
  <c r="L690" i="173" s="1"/>
  <c r="K674" i="173"/>
  <c r="L674" i="173" s="1"/>
  <c r="K658" i="173"/>
  <c r="L658" i="173" s="1"/>
  <c r="K642" i="173"/>
  <c r="L642" i="173" s="1"/>
  <c r="K626" i="173"/>
  <c r="L626" i="173" s="1"/>
  <c r="K610" i="173"/>
  <c r="L610" i="173" s="1"/>
  <c r="K594" i="173"/>
  <c r="L594" i="173" s="1"/>
  <c r="K578" i="173"/>
  <c r="L578" i="173" s="1"/>
  <c r="K562" i="173"/>
  <c r="L562" i="173" s="1"/>
  <c r="K546" i="173"/>
  <c r="L546" i="173" s="1"/>
  <c r="K530" i="173"/>
  <c r="L530" i="173" s="1"/>
  <c r="K514" i="173"/>
  <c r="L514" i="173" s="1"/>
  <c r="K498" i="173"/>
  <c r="L498" i="173" s="1"/>
  <c r="K482" i="173"/>
  <c r="L482" i="173" s="1"/>
  <c r="K466" i="173"/>
  <c r="L466" i="173" s="1"/>
  <c r="K450" i="173"/>
  <c r="L450" i="173" s="1"/>
  <c r="K434" i="173"/>
  <c r="L434" i="173" s="1"/>
  <c r="K419" i="173"/>
  <c r="L419" i="173" s="1"/>
  <c r="K403" i="173"/>
  <c r="L403" i="173" s="1"/>
  <c r="K387" i="173"/>
  <c r="L387" i="173" s="1"/>
  <c r="K371" i="173"/>
  <c r="L371" i="173" s="1"/>
  <c r="K355" i="173"/>
  <c r="L355" i="173" s="1"/>
  <c r="K339" i="173"/>
  <c r="L339" i="173" s="1"/>
  <c r="K323" i="173"/>
  <c r="L323" i="173" s="1"/>
  <c r="K307" i="173"/>
  <c r="L307" i="173" s="1"/>
  <c r="K291" i="173"/>
  <c r="L291" i="173" s="1"/>
  <c r="K275" i="173"/>
  <c r="L275" i="173" s="1"/>
  <c r="K259" i="173"/>
  <c r="L259" i="173" s="1"/>
  <c r="K243" i="173"/>
  <c r="L243" i="173" s="1"/>
  <c r="K227" i="173"/>
  <c r="L227" i="173" s="1"/>
  <c r="K211" i="173"/>
  <c r="L211" i="173" s="1"/>
  <c r="K195" i="173"/>
  <c r="L195" i="173" s="1"/>
  <c r="K179" i="173"/>
  <c r="L179" i="173" s="1"/>
  <c r="K163" i="173"/>
  <c r="L163" i="173" s="1"/>
  <c r="K147" i="173"/>
  <c r="L147" i="173" s="1"/>
  <c r="K131" i="173"/>
  <c r="L131" i="173" s="1"/>
  <c r="K115" i="173"/>
  <c r="L115" i="173" s="1"/>
  <c r="K99" i="173"/>
  <c r="L99" i="173" s="1"/>
  <c r="K83" i="173"/>
  <c r="L83" i="173" s="1"/>
  <c r="K67" i="173"/>
  <c r="L67" i="173" s="1"/>
  <c r="K51" i="173"/>
  <c r="L51" i="173" s="1"/>
  <c r="K35" i="173"/>
  <c r="L35" i="173" s="1"/>
  <c r="K19" i="173"/>
  <c r="L19" i="173" s="1"/>
  <c r="K665" i="173"/>
  <c r="L665" i="173" s="1"/>
  <c r="K645" i="173"/>
  <c r="L645" i="173" s="1"/>
  <c r="K691" i="173"/>
  <c r="L691" i="173" s="1"/>
  <c r="K675" i="173"/>
  <c r="L675" i="173" s="1"/>
  <c r="K659" i="173"/>
  <c r="L659" i="173" s="1"/>
  <c r="K643" i="173"/>
  <c r="L643" i="173" s="1"/>
  <c r="K627" i="173"/>
  <c r="L627" i="173" s="1"/>
  <c r="K611" i="173"/>
  <c r="L611" i="173" s="1"/>
  <c r="K595" i="173"/>
  <c r="L595" i="173" s="1"/>
  <c r="K531" i="173"/>
  <c r="L531" i="173" s="1"/>
  <c r="K705" i="173"/>
  <c r="L705" i="173" s="1"/>
  <c r="K689" i="173"/>
  <c r="L689" i="173" s="1"/>
  <c r="K673" i="173"/>
  <c r="L673" i="173" s="1"/>
  <c r="K657" i="173"/>
  <c r="L657" i="173" s="1"/>
  <c r="K641" i="173"/>
  <c r="L641" i="173" s="1"/>
  <c r="K625" i="173"/>
  <c r="L625" i="173" s="1"/>
  <c r="K609" i="173"/>
  <c r="L609" i="173" s="1"/>
  <c r="K593" i="173"/>
  <c r="L593" i="173" s="1"/>
  <c r="K561" i="173"/>
  <c r="L561" i="173" s="1"/>
  <c r="K545" i="173"/>
  <c r="L545" i="173" s="1"/>
  <c r="K529" i="173"/>
  <c r="L529" i="173" s="1"/>
  <c r="K513" i="173"/>
  <c r="L513" i="173" s="1"/>
  <c r="K497" i="173"/>
  <c r="L497" i="173" s="1"/>
  <c r="K481" i="173"/>
  <c r="L481" i="173" s="1"/>
  <c r="K465" i="173"/>
  <c r="L465" i="173" s="1"/>
  <c r="K449" i="173"/>
  <c r="L449" i="173" s="1"/>
  <c r="K433" i="173"/>
  <c r="L433" i="173" s="1"/>
  <c r="K402" i="173"/>
  <c r="L402" i="173" s="1"/>
  <c r="K386" i="173"/>
  <c r="L386" i="173" s="1"/>
  <c r="K370" i="173"/>
  <c r="L370" i="173" s="1"/>
  <c r="K354" i="173"/>
  <c r="L354" i="173" s="1"/>
  <c r="K338" i="173"/>
  <c r="L338" i="173" s="1"/>
  <c r="K322" i="173"/>
  <c r="L322" i="173" s="1"/>
  <c r="K290" i="173"/>
  <c r="L290" i="173" s="1"/>
  <c r="K274" i="173"/>
  <c r="L274" i="173" s="1"/>
  <c r="K258" i="173"/>
  <c r="L258" i="173" s="1"/>
  <c r="K242" i="173"/>
  <c r="L242" i="173" s="1"/>
  <c r="K226" i="173"/>
  <c r="L226" i="173" s="1"/>
  <c r="K210" i="173"/>
  <c r="L210" i="173" s="1"/>
  <c r="K194" i="173"/>
  <c r="L194" i="173" s="1"/>
  <c r="K178" i="173"/>
  <c r="L178" i="173" s="1"/>
  <c r="K162" i="173"/>
  <c r="L162" i="173" s="1"/>
  <c r="K146" i="173"/>
  <c r="L146" i="173" s="1"/>
  <c r="K130" i="173"/>
  <c r="L130" i="173" s="1"/>
  <c r="K114" i="173"/>
  <c r="L114" i="173" s="1"/>
  <c r="K98" i="173"/>
  <c r="L98" i="173" s="1"/>
  <c r="K66" i="173"/>
  <c r="L66" i="173" s="1"/>
  <c r="K34" i="173"/>
  <c r="L34" i="173" s="1"/>
  <c r="K18" i="173"/>
  <c r="L18" i="173" s="1"/>
  <c r="K601" i="173"/>
  <c r="L601" i="173" s="1"/>
  <c r="K704" i="173"/>
  <c r="L704" i="173" s="1"/>
  <c r="K688" i="173"/>
  <c r="L688" i="173" s="1"/>
  <c r="K672" i="173"/>
  <c r="L672" i="173" s="1"/>
  <c r="K656" i="173"/>
  <c r="L656" i="173" s="1"/>
  <c r="K640" i="173"/>
  <c r="L640" i="173" s="1"/>
  <c r="K624" i="173"/>
  <c r="L624" i="173" s="1"/>
  <c r="K608" i="173"/>
  <c r="L608" i="173" s="1"/>
  <c r="K592" i="173"/>
  <c r="L592" i="173" s="1"/>
  <c r="K560" i="173"/>
  <c r="L560" i="173" s="1"/>
  <c r="K528" i="173"/>
  <c r="L528" i="173" s="1"/>
  <c r="K512" i="173"/>
  <c r="L512" i="173" s="1"/>
  <c r="K496" i="173"/>
  <c r="L496" i="173" s="1"/>
  <c r="K480" i="173"/>
  <c r="L480" i="173" s="1"/>
  <c r="K464" i="173"/>
  <c r="L464" i="173" s="1"/>
  <c r="K432" i="173"/>
  <c r="L432" i="173" s="1"/>
  <c r="K417" i="173"/>
  <c r="L417" i="173" s="1"/>
  <c r="K401" i="173"/>
  <c r="L401" i="173" s="1"/>
  <c r="K385" i="173"/>
  <c r="L385" i="173" s="1"/>
  <c r="K369" i="173"/>
  <c r="L369" i="173" s="1"/>
  <c r="K353" i="173"/>
  <c r="L353" i="173" s="1"/>
  <c r="K337" i="173"/>
  <c r="L337" i="173" s="1"/>
  <c r="K321" i="173"/>
  <c r="L321" i="173" s="1"/>
  <c r="K305" i="173"/>
  <c r="L305" i="173" s="1"/>
  <c r="K289" i="173"/>
  <c r="L289" i="173" s="1"/>
  <c r="K273" i="173"/>
  <c r="L273" i="173" s="1"/>
  <c r="K257" i="173"/>
  <c r="L257" i="173" s="1"/>
  <c r="K241" i="173"/>
  <c r="L241" i="173" s="1"/>
  <c r="K209" i="173"/>
  <c r="L209" i="173" s="1"/>
  <c r="K193" i="173"/>
  <c r="L193" i="173" s="1"/>
  <c r="K177" i="173"/>
  <c r="L177" i="173" s="1"/>
  <c r="K161" i="173"/>
  <c r="L161" i="173" s="1"/>
  <c r="K145" i="173"/>
  <c r="L145" i="173" s="1"/>
  <c r="K129" i="173"/>
  <c r="L129" i="173" s="1"/>
  <c r="K113" i="173"/>
  <c r="L113" i="173" s="1"/>
  <c r="K81" i="173"/>
  <c r="L81" i="173" s="1"/>
  <c r="K65" i="173"/>
  <c r="L65" i="173" s="1"/>
  <c r="K33" i="173"/>
  <c r="L33" i="173" s="1"/>
  <c r="K17" i="173"/>
  <c r="L17" i="173" s="1"/>
  <c r="K400" i="173"/>
  <c r="L400" i="173" s="1"/>
  <c r="K384" i="173"/>
  <c r="L384" i="173" s="1"/>
  <c r="K368" i="173"/>
  <c r="L368" i="173" s="1"/>
  <c r="K336" i="173"/>
  <c r="L336" i="173" s="1"/>
  <c r="K304" i="173"/>
  <c r="L304" i="173" s="1"/>
  <c r="K272" i="173"/>
  <c r="L272" i="173" s="1"/>
  <c r="K240" i="173"/>
  <c r="L240" i="173" s="1"/>
  <c r="K208" i="173"/>
  <c r="L208" i="173" s="1"/>
  <c r="K176" i="173"/>
  <c r="L176" i="173" s="1"/>
  <c r="K144" i="173"/>
  <c r="L144" i="173" s="1"/>
  <c r="K112" i="173"/>
  <c r="L112" i="173" s="1"/>
  <c r="K80" i="173"/>
  <c r="L80" i="173" s="1"/>
  <c r="K303" i="173"/>
  <c r="L303" i="173" s="1"/>
  <c r="K271" i="173"/>
  <c r="L271" i="173" s="1"/>
  <c r="K239" i="173"/>
  <c r="L239" i="173" s="1"/>
  <c r="K31" i="173"/>
  <c r="L31" i="173" s="1"/>
  <c r="K302" i="173"/>
  <c r="L302" i="173" s="1"/>
  <c r="K270" i="173"/>
  <c r="L270" i="173" s="1"/>
  <c r="K238" i="173"/>
  <c r="L238" i="173" s="1"/>
  <c r="K30" i="173"/>
  <c r="L30" i="173" s="1"/>
  <c r="K397" i="173"/>
  <c r="L397" i="173" s="1"/>
  <c r="K365" i="173"/>
  <c r="L365" i="173" s="1"/>
  <c r="K349" i="173"/>
  <c r="L349" i="173" s="1"/>
  <c r="K317" i="173"/>
  <c r="L317" i="173" s="1"/>
  <c r="K269" i="173"/>
  <c r="L269" i="173" s="1"/>
  <c r="K253" i="173"/>
  <c r="L253" i="173" s="1"/>
  <c r="K237" i="173"/>
  <c r="L237" i="173" s="1"/>
  <c r="K189" i="173"/>
  <c r="L189" i="173" s="1"/>
  <c r="K141" i="173"/>
  <c r="L141" i="173" s="1"/>
  <c r="K93" i="173"/>
  <c r="L93" i="173" s="1"/>
  <c r="K45" i="173"/>
  <c r="L45" i="173" s="1"/>
  <c r="K29" i="173"/>
  <c r="L29" i="173" s="1"/>
  <c r="K607" i="173"/>
  <c r="L607" i="173" s="1"/>
  <c r="K495" i="173"/>
  <c r="L495" i="173" s="1"/>
  <c r="K431" i="173"/>
  <c r="L431" i="173" s="1"/>
  <c r="K574" i="173"/>
  <c r="L574" i="173" s="1"/>
  <c r="K462" i="173"/>
  <c r="L462" i="173" s="1"/>
  <c r="K335" i="173"/>
  <c r="L335" i="173" s="1"/>
  <c r="K685" i="173"/>
  <c r="L685" i="173" s="1"/>
  <c r="K573" i="173"/>
  <c r="L573" i="173" s="1"/>
  <c r="K541" i="173"/>
  <c r="L541" i="173" s="1"/>
  <c r="K509" i="173"/>
  <c r="L509" i="173" s="1"/>
  <c r="K477" i="173"/>
  <c r="L477" i="173" s="1"/>
  <c r="K445" i="173"/>
  <c r="L445" i="173" s="1"/>
  <c r="K429" i="173"/>
  <c r="L429" i="173" s="1"/>
  <c r="K684" i="173"/>
  <c r="L684" i="173" s="1"/>
  <c r="K652" i="173"/>
  <c r="L652" i="173" s="1"/>
  <c r="K636" i="173"/>
  <c r="L636" i="173" s="1"/>
  <c r="K556" i="173"/>
  <c r="L556" i="173" s="1"/>
  <c r="K540" i="173"/>
  <c r="L540" i="173" s="1"/>
  <c r="K687" i="173"/>
  <c r="L687" i="173" s="1"/>
  <c r="K639" i="173"/>
  <c r="L639" i="173" s="1"/>
  <c r="K575" i="173"/>
  <c r="L575" i="173" s="1"/>
  <c r="K527" i="173"/>
  <c r="L527" i="173" s="1"/>
  <c r="K463" i="173"/>
  <c r="L463" i="173" s="1"/>
  <c r="K686" i="173"/>
  <c r="L686" i="173" s="1"/>
  <c r="K606" i="173"/>
  <c r="L606" i="173" s="1"/>
  <c r="K430" i="173"/>
  <c r="L430" i="173" s="1"/>
  <c r="K653" i="173"/>
  <c r="L653" i="173" s="1"/>
  <c r="K605" i="173"/>
  <c r="L605" i="173" s="1"/>
  <c r="K493" i="173"/>
  <c r="L493" i="173" s="1"/>
  <c r="K461" i="173"/>
  <c r="L461" i="173" s="1"/>
  <c r="K366" i="173"/>
  <c r="L366" i="173" s="1"/>
  <c r="K334" i="173"/>
  <c r="L334" i="173" s="1"/>
  <c r="K604" i="173"/>
  <c r="L604" i="173" s="1"/>
  <c r="K572" i="173"/>
  <c r="L572" i="173" s="1"/>
  <c r="K508" i="173"/>
  <c r="L508" i="173" s="1"/>
  <c r="K492" i="173"/>
  <c r="L492" i="173" s="1"/>
  <c r="K476" i="173"/>
  <c r="L476" i="173" s="1"/>
  <c r="K460" i="173"/>
  <c r="L460" i="173" s="1"/>
  <c r="K696" i="173"/>
  <c r="L696" i="173" s="1"/>
  <c r="K680" i="173"/>
  <c r="L680" i="173" s="1"/>
  <c r="K664" i="173"/>
  <c r="L664" i="173" s="1"/>
  <c r="K648" i="173"/>
  <c r="L648" i="173" s="1"/>
  <c r="K632" i="173"/>
  <c r="L632" i="173" s="1"/>
  <c r="K616" i="173"/>
  <c r="L616" i="173" s="1"/>
  <c r="K600" i="173"/>
  <c r="L600" i="173" s="1"/>
  <c r="K584" i="173"/>
  <c r="L584" i="173" s="1"/>
  <c r="K568" i="173"/>
  <c r="L568" i="173" s="1"/>
  <c r="K552" i="173"/>
  <c r="L552" i="173" s="1"/>
  <c r="K536" i="173"/>
  <c r="L536" i="173" s="1"/>
  <c r="K520" i="173"/>
  <c r="L520" i="173" s="1"/>
  <c r="K504" i="173"/>
  <c r="L504" i="173" s="1"/>
  <c r="K488" i="173"/>
  <c r="L488" i="173" s="1"/>
  <c r="K472" i="173"/>
  <c r="L472" i="173" s="1"/>
  <c r="K456" i="173"/>
  <c r="L456" i="173" s="1"/>
  <c r="K440" i="173"/>
  <c r="L440" i="173" s="1"/>
  <c r="K424" i="173"/>
  <c r="L424" i="173" s="1"/>
  <c r="K409" i="173"/>
  <c r="L409" i="173" s="1"/>
  <c r="K393" i="173"/>
  <c r="L393" i="173" s="1"/>
  <c r="K377" i="173"/>
  <c r="L377" i="173" s="1"/>
  <c r="K361" i="173"/>
  <c r="L361" i="173" s="1"/>
  <c r="K345" i="173"/>
  <c r="L345" i="173" s="1"/>
  <c r="K329" i="173"/>
  <c r="L329" i="173" s="1"/>
  <c r="K313" i="173"/>
  <c r="L313" i="173" s="1"/>
  <c r="K297" i="173"/>
  <c r="L297" i="173" s="1"/>
  <c r="K281" i="173"/>
  <c r="L281" i="173" s="1"/>
  <c r="K265" i="173"/>
  <c r="L265" i="173" s="1"/>
  <c r="K249" i="173"/>
  <c r="L249" i="173" s="1"/>
  <c r="K233" i="173"/>
  <c r="L233" i="173" s="1"/>
  <c r="K217" i="173"/>
  <c r="L217" i="173" s="1"/>
  <c r="K201" i="173"/>
  <c r="L201" i="173" s="1"/>
  <c r="K185" i="173"/>
  <c r="L185" i="173" s="1"/>
  <c r="K169" i="173"/>
  <c r="L169" i="173" s="1"/>
  <c r="K153" i="173"/>
  <c r="L153" i="173" s="1"/>
  <c r="K137" i="173"/>
  <c r="L137" i="173" s="1"/>
  <c r="K121" i="173"/>
  <c r="L121" i="173" s="1"/>
  <c r="K105" i="173"/>
  <c r="L105" i="173" s="1"/>
  <c r="K89" i="173"/>
  <c r="L89" i="173" s="1"/>
  <c r="K73" i="173"/>
  <c r="L73" i="173" s="1"/>
  <c r="K57" i="173"/>
  <c r="L57" i="173" s="1"/>
  <c r="K41" i="173"/>
  <c r="L41" i="173" s="1"/>
  <c r="K25" i="173"/>
  <c r="L25" i="173" s="1"/>
  <c r="K11" i="173"/>
  <c r="A13" i="173"/>
  <c r="B12" i="173"/>
  <c r="C12" i="173" s="1"/>
  <c r="K15" i="173"/>
  <c r="L15" i="173" s="1"/>
  <c r="R9" i="173"/>
  <c r="S9" i="173" s="1"/>
  <c r="L11" i="173" l="1"/>
  <c r="K6" i="173"/>
  <c r="K5" i="173"/>
  <c r="J5" i="173"/>
  <c r="J6" i="173"/>
  <c r="L439" i="173"/>
  <c r="B13" i="173"/>
  <c r="C13" i="173" s="1"/>
  <c r="A14" i="173"/>
  <c r="A15" i="173" s="1"/>
  <c r="L5" i="173" l="1"/>
  <c r="L6" i="173"/>
  <c r="B14" i="173"/>
  <c r="C14" i="173" s="1"/>
  <c r="A16" i="173"/>
  <c r="B15" i="173"/>
  <c r="C15" i="173" s="1"/>
  <c r="A17" i="173" l="1"/>
  <c r="B16" i="173"/>
  <c r="C16" i="173" s="1"/>
  <c r="A18" i="173" l="1"/>
  <c r="B17" i="173"/>
  <c r="C17" i="173" s="1"/>
  <c r="B18" i="173" l="1"/>
  <c r="C18" i="173" s="1"/>
  <c r="A19" i="173"/>
  <c r="A20" i="173" l="1"/>
  <c r="B19" i="173"/>
  <c r="C19" i="173" s="1"/>
  <c r="A21" i="173" l="1"/>
  <c r="B20" i="173"/>
  <c r="C20" i="173" s="1"/>
  <c r="A22" i="173" l="1"/>
  <c r="B21" i="173"/>
  <c r="C21" i="173" s="1"/>
  <c r="B22" i="173" l="1"/>
  <c r="C22" i="173" s="1"/>
  <c r="A23" i="173"/>
  <c r="A24" i="173" l="1"/>
  <c r="B23" i="173"/>
  <c r="C23" i="173" s="1"/>
  <c r="A25" i="173" l="1"/>
  <c r="B24" i="173"/>
  <c r="C24" i="173" s="1"/>
  <c r="A26" i="173" l="1"/>
  <c r="B25" i="173"/>
  <c r="C25" i="173" s="1"/>
  <c r="B26" i="173" l="1"/>
  <c r="C26" i="173" s="1"/>
  <c r="A27" i="173"/>
  <c r="A28" i="173" l="1"/>
  <c r="B27" i="173"/>
  <c r="C27" i="173" s="1"/>
  <c r="A29" i="173" l="1"/>
  <c r="B28" i="173"/>
  <c r="C28" i="173" s="1"/>
  <c r="A30" i="173" l="1"/>
  <c r="B29" i="173"/>
  <c r="C29" i="173" s="1"/>
  <c r="B30" i="173" l="1"/>
  <c r="C30" i="173" s="1"/>
  <c r="A31" i="173"/>
  <c r="A32" i="173" l="1"/>
  <c r="B31" i="173"/>
  <c r="C31" i="173" s="1"/>
  <c r="A33" i="173" l="1"/>
  <c r="B32" i="173"/>
  <c r="C32" i="173" s="1"/>
  <c r="A34" i="173" l="1"/>
  <c r="B33" i="173"/>
  <c r="C33" i="173" s="1"/>
  <c r="B34" i="173" l="1"/>
  <c r="C34" i="173" s="1"/>
  <c r="A35" i="173"/>
  <c r="A36" i="173" l="1"/>
  <c r="B35" i="173"/>
  <c r="C35" i="173" s="1"/>
  <c r="A37" i="173" l="1"/>
  <c r="B36" i="173"/>
  <c r="C36" i="173" s="1"/>
  <c r="A38" i="173" l="1"/>
  <c r="B37" i="173"/>
  <c r="C37" i="173" s="1"/>
  <c r="B38" i="173" l="1"/>
  <c r="C38" i="173" s="1"/>
  <c r="A39" i="173"/>
  <c r="A40" i="173" l="1"/>
  <c r="B39" i="173"/>
  <c r="C39" i="173" s="1"/>
  <c r="A41" i="173" l="1"/>
  <c r="B40" i="173"/>
  <c r="C40" i="173" s="1"/>
  <c r="A42" i="173" l="1"/>
  <c r="B41" i="173"/>
  <c r="C41" i="173" s="1"/>
  <c r="B42" i="173" l="1"/>
  <c r="C42" i="173" s="1"/>
  <c r="A43" i="173"/>
  <c r="A44" i="173" l="1"/>
  <c r="B43" i="173"/>
  <c r="C43" i="173" s="1"/>
  <c r="A45" i="173" l="1"/>
  <c r="B44" i="173"/>
  <c r="C44" i="173" s="1"/>
  <c r="A46" i="173" l="1"/>
  <c r="B45" i="173"/>
  <c r="C45" i="173" s="1"/>
  <c r="B46" i="173" l="1"/>
  <c r="C46" i="173" s="1"/>
  <c r="A47" i="173"/>
  <c r="A48" i="173" l="1"/>
  <c r="B47" i="173"/>
  <c r="C47" i="173" s="1"/>
  <c r="A49" i="173" l="1"/>
  <c r="B48" i="173"/>
  <c r="C48" i="173" s="1"/>
  <c r="A50" i="173" l="1"/>
  <c r="B49" i="173"/>
  <c r="C49" i="173" s="1"/>
  <c r="B50" i="173" l="1"/>
  <c r="C50" i="173" s="1"/>
  <c r="A51" i="173"/>
  <c r="A52" i="173" l="1"/>
  <c r="B51" i="173"/>
  <c r="C51" i="173" s="1"/>
  <c r="A53" i="173" l="1"/>
  <c r="B52" i="173"/>
  <c r="C52" i="173" s="1"/>
  <c r="A54" i="173" l="1"/>
  <c r="B53" i="173"/>
  <c r="C53" i="173" s="1"/>
  <c r="B54" i="173" l="1"/>
  <c r="C54" i="173" s="1"/>
  <c r="A55" i="173"/>
  <c r="A56" i="173" l="1"/>
  <c r="B55" i="173"/>
  <c r="C55" i="173" s="1"/>
  <c r="A57" i="173" l="1"/>
  <c r="B56" i="173"/>
  <c r="C56" i="173" s="1"/>
  <c r="A58" i="173" l="1"/>
  <c r="B57" i="173"/>
  <c r="C57" i="173" s="1"/>
  <c r="B58" i="173" l="1"/>
  <c r="C58" i="173" s="1"/>
  <c r="A59" i="173"/>
  <c r="A60" i="173" l="1"/>
  <c r="B59" i="173"/>
  <c r="C59" i="173" s="1"/>
  <c r="A61" i="173" l="1"/>
  <c r="B60" i="173"/>
  <c r="C60" i="173" s="1"/>
  <c r="A62" i="173" l="1"/>
  <c r="B61" i="173"/>
  <c r="C61" i="173" s="1"/>
  <c r="B62" i="173" l="1"/>
  <c r="C62" i="173" s="1"/>
  <c r="A63" i="173"/>
  <c r="A64" i="173" l="1"/>
  <c r="B63" i="173"/>
  <c r="C63" i="173" s="1"/>
  <c r="A65" i="173" l="1"/>
  <c r="B64" i="173"/>
  <c r="C64" i="173" s="1"/>
  <c r="A66" i="173" l="1"/>
  <c r="B65" i="173"/>
  <c r="C65" i="173" s="1"/>
  <c r="B66" i="173" l="1"/>
  <c r="C66" i="173" s="1"/>
  <c r="A67" i="173"/>
  <c r="A68" i="173" l="1"/>
  <c r="B67" i="173"/>
  <c r="C67" i="173" s="1"/>
  <c r="A69" i="173" l="1"/>
  <c r="B68" i="173"/>
  <c r="C68" i="173" s="1"/>
  <c r="A70" i="173" l="1"/>
  <c r="B69" i="173"/>
  <c r="C69" i="173" s="1"/>
  <c r="B70" i="173" l="1"/>
  <c r="C70" i="173" s="1"/>
  <c r="A71" i="173"/>
  <c r="A72" i="173" l="1"/>
  <c r="B71" i="173"/>
  <c r="C71" i="173" s="1"/>
  <c r="A73" i="173" l="1"/>
  <c r="B72" i="173"/>
  <c r="C72" i="173" s="1"/>
  <c r="A74" i="173" l="1"/>
  <c r="B73" i="173"/>
  <c r="C73" i="173" s="1"/>
  <c r="B74" i="173" l="1"/>
  <c r="C74" i="173" s="1"/>
  <c r="A75" i="173"/>
  <c r="A76" i="173" l="1"/>
  <c r="B75" i="173"/>
  <c r="C75" i="173" s="1"/>
  <c r="A77" i="173" l="1"/>
  <c r="B76" i="173"/>
  <c r="C76" i="173" s="1"/>
  <c r="A78" i="173" l="1"/>
  <c r="B77" i="173"/>
  <c r="C77" i="173" s="1"/>
  <c r="B78" i="173" l="1"/>
  <c r="C78" i="173" s="1"/>
  <c r="A79" i="173"/>
  <c r="A80" i="173" l="1"/>
  <c r="B79" i="173"/>
  <c r="C79" i="173" s="1"/>
  <c r="A81" i="173" l="1"/>
  <c r="B80" i="173"/>
  <c r="C80" i="173" s="1"/>
  <c r="A82" i="173" l="1"/>
  <c r="B81" i="173"/>
  <c r="C81" i="173" s="1"/>
  <c r="B82" i="173" l="1"/>
  <c r="C82" i="173" s="1"/>
  <c r="A83" i="173"/>
  <c r="A84" i="173" l="1"/>
  <c r="B83" i="173"/>
  <c r="C83" i="173" s="1"/>
  <c r="A85" i="173" l="1"/>
  <c r="B84" i="173"/>
  <c r="C84" i="173" s="1"/>
  <c r="A86" i="173" l="1"/>
  <c r="B85" i="173"/>
  <c r="C85" i="173" s="1"/>
  <c r="B86" i="173" l="1"/>
  <c r="C86" i="173" s="1"/>
  <c r="A87" i="173"/>
  <c r="A88" i="173" l="1"/>
  <c r="B87" i="173"/>
  <c r="C87" i="173" s="1"/>
  <c r="A89" i="173" l="1"/>
  <c r="B88" i="173"/>
  <c r="C88" i="173" s="1"/>
  <c r="A90" i="173" l="1"/>
  <c r="B89" i="173"/>
  <c r="C89" i="173" s="1"/>
  <c r="B90" i="173" l="1"/>
  <c r="C90" i="173" s="1"/>
  <c r="A91" i="173"/>
  <c r="A92" i="173" l="1"/>
  <c r="B91" i="173"/>
  <c r="C91" i="173" s="1"/>
  <c r="A93" i="173" l="1"/>
  <c r="B92" i="173"/>
  <c r="C92" i="173" s="1"/>
  <c r="A94" i="173" l="1"/>
  <c r="B93" i="173"/>
  <c r="C93" i="173" s="1"/>
  <c r="B94" i="173" l="1"/>
  <c r="C94" i="173" s="1"/>
  <c r="A95" i="173"/>
  <c r="A96" i="173" l="1"/>
  <c r="B95" i="173"/>
  <c r="C95" i="173" s="1"/>
  <c r="A97" i="173" l="1"/>
  <c r="B96" i="173"/>
  <c r="C96" i="173" s="1"/>
  <c r="A98" i="173" l="1"/>
  <c r="B97" i="173"/>
  <c r="C97" i="173" s="1"/>
  <c r="B98" i="173" l="1"/>
  <c r="C98" i="173" s="1"/>
  <c r="A99" i="173"/>
  <c r="A100" i="173" l="1"/>
  <c r="B99" i="173"/>
  <c r="C99" i="173" s="1"/>
  <c r="A101" i="173" l="1"/>
  <c r="B100" i="173"/>
  <c r="C100" i="173" s="1"/>
  <c r="A102" i="173" l="1"/>
  <c r="B101" i="173"/>
  <c r="C101" i="173" s="1"/>
  <c r="B102" i="173" l="1"/>
  <c r="C102" i="173" s="1"/>
  <c r="A103" i="173"/>
  <c r="A104" i="173" l="1"/>
  <c r="B103" i="173"/>
  <c r="C103" i="173" s="1"/>
  <c r="A105" i="173" l="1"/>
  <c r="B104" i="173"/>
  <c r="C104" i="173" s="1"/>
  <c r="A106" i="173" l="1"/>
  <c r="B105" i="173"/>
  <c r="C105" i="173" s="1"/>
  <c r="B106" i="173" l="1"/>
  <c r="C106" i="173" s="1"/>
  <c r="A107" i="173"/>
  <c r="A108" i="173" l="1"/>
  <c r="B107" i="173"/>
  <c r="C107" i="173" s="1"/>
  <c r="A109" i="173" l="1"/>
  <c r="B108" i="173"/>
  <c r="C108" i="173" s="1"/>
  <c r="A110" i="173" l="1"/>
  <c r="B109" i="173"/>
  <c r="C109" i="173" s="1"/>
  <c r="B110" i="173" l="1"/>
  <c r="C110" i="173" s="1"/>
  <c r="A111" i="173"/>
  <c r="A112" i="173" l="1"/>
  <c r="B111" i="173"/>
  <c r="C111" i="173" s="1"/>
  <c r="A113" i="173" l="1"/>
  <c r="B112" i="173"/>
  <c r="C112" i="173" s="1"/>
  <c r="A114" i="173" l="1"/>
  <c r="B113" i="173"/>
  <c r="C113" i="173" s="1"/>
  <c r="B114" i="173" l="1"/>
  <c r="C114" i="173" s="1"/>
  <c r="A115" i="173"/>
  <c r="A116" i="173" l="1"/>
  <c r="B115" i="173"/>
  <c r="C115" i="173" s="1"/>
  <c r="A117" i="173" l="1"/>
  <c r="B116" i="173"/>
  <c r="C116" i="173" s="1"/>
  <c r="A118" i="173" l="1"/>
  <c r="B117" i="173"/>
  <c r="C117" i="173" s="1"/>
  <c r="B118" i="173" l="1"/>
  <c r="C118" i="173" s="1"/>
  <c r="A119" i="173"/>
  <c r="A120" i="173" l="1"/>
  <c r="B119" i="173"/>
  <c r="C119" i="173" s="1"/>
  <c r="A121" i="173" l="1"/>
  <c r="B120" i="173"/>
  <c r="C120" i="173" s="1"/>
  <c r="A122" i="173" l="1"/>
  <c r="B121" i="173"/>
  <c r="C121" i="173" s="1"/>
  <c r="B122" i="173" l="1"/>
  <c r="C122" i="173" s="1"/>
  <c r="A123" i="173"/>
  <c r="A124" i="173" l="1"/>
  <c r="B123" i="173"/>
  <c r="C123" i="173" s="1"/>
  <c r="A125" i="173" l="1"/>
  <c r="B124" i="173"/>
  <c r="C124" i="173" s="1"/>
  <c r="A126" i="173" l="1"/>
  <c r="B125" i="173"/>
  <c r="C125" i="173" s="1"/>
  <c r="B126" i="173" l="1"/>
  <c r="C126" i="173" s="1"/>
  <c r="A127" i="173"/>
  <c r="A128" i="173" l="1"/>
  <c r="B127" i="173"/>
  <c r="C127" i="173" s="1"/>
  <c r="A129" i="173" l="1"/>
  <c r="B128" i="173"/>
  <c r="C128" i="173" s="1"/>
  <c r="A130" i="173" l="1"/>
  <c r="B129" i="173"/>
  <c r="C129" i="173" s="1"/>
  <c r="B130" i="173" l="1"/>
  <c r="C130" i="173" s="1"/>
  <c r="A131" i="173"/>
  <c r="A132" i="173" l="1"/>
  <c r="B131" i="173"/>
  <c r="C131" i="173" s="1"/>
  <c r="A133" i="173" l="1"/>
  <c r="B132" i="173"/>
  <c r="C132" i="173" s="1"/>
  <c r="A134" i="173" l="1"/>
  <c r="B133" i="173"/>
  <c r="C133" i="173" s="1"/>
  <c r="B134" i="173" l="1"/>
  <c r="C134" i="173" s="1"/>
  <c r="A135" i="173"/>
  <c r="A136" i="173" l="1"/>
  <c r="B135" i="173"/>
  <c r="C135" i="173" s="1"/>
  <c r="A137" i="173" l="1"/>
  <c r="B136" i="173"/>
  <c r="C136" i="173" s="1"/>
  <c r="A138" i="173" l="1"/>
  <c r="B137" i="173"/>
  <c r="C137" i="173" s="1"/>
  <c r="B138" i="173" l="1"/>
  <c r="C138" i="173" s="1"/>
  <c r="A139" i="173"/>
  <c r="A140" i="173" l="1"/>
  <c r="B139" i="173"/>
  <c r="C139" i="173" s="1"/>
  <c r="A141" i="173" l="1"/>
  <c r="B140" i="173"/>
  <c r="C140" i="173" s="1"/>
  <c r="A142" i="173" l="1"/>
  <c r="B141" i="173"/>
  <c r="C141" i="173" s="1"/>
  <c r="B142" i="173" l="1"/>
  <c r="C142" i="173" s="1"/>
  <c r="A143" i="173"/>
  <c r="A144" i="173" l="1"/>
  <c r="B143" i="173"/>
  <c r="C143" i="173" s="1"/>
  <c r="A145" i="173" l="1"/>
  <c r="B144" i="173"/>
  <c r="C144" i="173" s="1"/>
  <c r="A146" i="173" l="1"/>
  <c r="B145" i="173"/>
  <c r="C145" i="173" s="1"/>
  <c r="B146" i="173" l="1"/>
  <c r="C146" i="173" s="1"/>
  <c r="A147" i="173"/>
  <c r="A148" i="173" l="1"/>
  <c r="B147" i="173"/>
  <c r="C147" i="173" s="1"/>
  <c r="A149" i="173" l="1"/>
  <c r="B148" i="173"/>
  <c r="C148" i="173" s="1"/>
  <c r="A150" i="173" l="1"/>
  <c r="B149" i="173"/>
  <c r="C149" i="173" s="1"/>
  <c r="B150" i="173" l="1"/>
  <c r="C150" i="173" s="1"/>
  <c r="A151" i="173"/>
  <c r="A152" i="173" l="1"/>
  <c r="B151" i="173"/>
  <c r="C151" i="173" s="1"/>
  <c r="A153" i="173" l="1"/>
  <c r="B152" i="173"/>
  <c r="C152" i="173" s="1"/>
  <c r="A154" i="173" l="1"/>
  <c r="B153" i="173"/>
  <c r="C153" i="173" s="1"/>
  <c r="B154" i="173" l="1"/>
  <c r="C154" i="173" s="1"/>
  <c r="A155" i="173"/>
  <c r="A156" i="173" l="1"/>
  <c r="B155" i="173"/>
  <c r="C155" i="173" s="1"/>
  <c r="A157" i="173" l="1"/>
  <c r="B156" i="173"/>
  <c r="C156" i="173" s="1"/>
  <c r="A158" i="173" l="1"/>
  <c r="B157" i="173"/>
  <c r="C157" i="173" s="1"/>
  <c r="B158" i="173" l="1"/>
  <c r="C158" i="173" s="1"/>
  <c r="A159" i="173"/>
  <c r="A160" i="173" l="1"/>
  <c r="B159" i="173"/>
  <c r="C159" i="173" s="1"/>
  <c r="A161" i="173" l="1"/>
  <c r="B160" i="173"/>
  <c r="C160" i="173" s="1"/>
  <c r="A162" i="173" l="1"/>
  <c r="B161" i="173"/>
  <c r="C161" i="173" s="1"/>
  <c r="B162" i="173" l="1"/>
  <c r="C162" i="173" s="1"/>
  <c r="A163" i="173"/>
  <c r="A164" i="173" l="1"/>
  <c r="B163" i="173"/>
  <c r="C163" i="173" s="1"/>
  <c r="A165" i="173" l="1"/>
  <c r="B164" i="173"/>
  <c r="C164" i="173" s="1"/>
  <c r="A166" i="173" l="1"/>
  <c r="B165" i="173"/>
  <c r="C165" i="173" s="1"/>
  <c r="B166" i="173" l="1"/>
  <c r="C166" i="173" s="1"/>
  <c r="A167" i="173"/>
  <c r="A168" i="173" l="1"/>
  <c r="B167" i="173"/>
  <c r="C167" i="173" s="1"/>
  <c r="A169" i="173" l="1"/>
  <c r="B168" i="173"/>
  <c r="C168" i="173" s="1"/>
  <c r="A170" i="173" l="1"/>
  <c r="B169" i="173"/>
  <c r="C169" i="173" s="1"/>
  <c r="B170" i="173" l="1"/>
  <c r="C170" i="173" s="1"/>
  <c r="A171" i="173"/>
  <c r="A172" i="173" l="1"/>
  <c r="B171" i="173"/>
  <c r="C171" i="173" s="1"/>
  <c r="A173" i="173" l="1"/>
  <c r="B172" i="173"/>
  <c r="C172" i="173" s="1"/>
  <c r="A174" i="173" l="1"/>
  <c r="B173" i="173"/>
  <c r="C173" i="173" s="1"/>
  <c r="B174" i="173" l="1"/>
  <c r="C174" i="173" s="1"/>
  <c r="A175" i="173"/>
  <c r="A176" i="173" l="1"/>
  <c r="B175" i="173"/>
  <c r="C175" i="173" s="1"/>
  <c r="A177" i="173" l="1"/>
  <c r="B176" i="173"/>
  <c r="C176" i="173" s="1"/>
  <c r="A178" i="173" l="1"/>
  <c r="B177" i="173"/>
  <c r="C177" i="173" s="1"/>
  <c r="B178" i="173" l="1"/>
  <c r="C178" i="173" s="1"/>
  <c r="A179" i="173"/>
  <c r="A180" i="173" l="1"/>
  <c r="B179" i="173"/>
  <c r="C179" i="173" s="1"/>
  <c r="A181" i="173" l="1"/>
  <c r="B180" i="173"/>
  <c r="C180" i="173" s="1"/>
  <c r="A182" i="173" l="1"/>
  <c r="B181" i="173"/>
  <c r="C181" i="173" s="1"/>
  <c r="B182" i="173" l="1"/>
  <c r="C182" i="173" s="1"/>
  <c r="A183" i="173"/>
  <c r="A184" i="173" l="1"/>
  <c r="B183" i="173"/>
  <c r="C183" i="173" s="1"/>
  <c r="A185" i="173" l="1"/>
  <c r="B184" i="173"/>
  <c r="C184" i="173" s="1"/>
  <c r="A186" i="173" l="1"/>
  <c r="B185" i="173"/>
  <c r="C185" i="173" s="1"/>
  <c r="B186" i="173" l="1"/>
  <c r="C186" i="173" s="1"/>
  <c r="A187" i="173"/>
  <c r="A188" i="173" l="1"/>
  <c r="B187" i="173"/>
  <c r="C187" i="173" s="1"/>
  <c r="A189" i="173" l="1"/>
  <c r="B188" i="173"/>
  <c r="C188" i="173" s="1"/>
  <c r="A190" i="173" l="1"/>
  <c r="B189" i="173"/>
  <c r="C189" i="173" s="1"/>
  <c r="B190" i="173" l="1"/>
  <c r="C190" i="173" s="1"/>
  <c r="A191" i="173"/>
  <c r="A192" i="173" l="1"/>
  <c r="B191" i="173"/>
  <c r="C191" i="173" s="1"/>
  <c r="A193" i="173" l="1"/>
  <c r="B192" i="173"/>
  <c r="C192" i="173" s="1"/>
  <c r="A194" i="173" l="1"/>
  <c r="B193" i="173"/>
  <c r="C193" i="173" s="1"/>
  <c r="B194" i="173" l="1"/>
  <c r="C194" i="173" s="1"/>
  <c r="A195" i="173"/>
  <c r="A196" i="173" l="1"/>
  <c r="B195" i="173"/>
  <c r="C195" i="173" s="1"/>
  <c r="A197" i="173" l="1"/>
  <c r="B196" i="173"/>
  <c r="C196" i="173" s="1"/>
  <c r="A198" i="173" l="1"/>
  <c r="B197" i="173"/>
  <c r="C197" i="173" s="1"/>
  <c r="B198" i="173" l="1"/>
  <c r="C198" i="173" s="1"/>
  <c r="A199" i="173"/>
  <c r="A200" i="173" l="1"/>
  <c r="B199" i="173"/>
  <c r="C199" i="173" s="1"/>
  <c r="A201" i="173" l="1"/>
  <c r="B200" i="173"/>
  <c r="C200" i="173" s="1"/>
  <c r="A202" i="173" l="1"/>
  <c r="B201" i="173"/>
  <c r="C201" i="173" s="1"/>
  <c r="B202" i="173" l="1"/>
  <c r="C202" i="173" s="1"/>
  <c r="A203" i="173"/>
  <c r="A204" i="173" l="1"/>
  <c r="B203" i="173"/>
  <c r="C203" i="173" s="1"/>
  <c r="A205" i="173" l="1"/>
  <c r="B204" i="173"/>
  <c r="C204" i="173" s="1"/>
  <c r="A206" i="173" l="1"/>
  <c r="B205" i="173"/>
  <c r="C205" i="173" s="1"/>
  <c r="B206" i="173" l="1"/>
  <c r="C206" i="173" s="1"/>
  <c r="A207" i="173"/>
  <c r="A208" i="173" l="1"/>
  <c r="B207" i="173"/>
  <c r="C207" i="173" s="1"/>
  <c r="A209" i="173" l="1"/>
  <c r="B208" i="173"/>
  <c r="C208" i="173" s="1"/>
  <c r="A210" i="173" l="1"/>
  <c r="B209" i="173"/>
  <c r="C209" i="173" s="1"/>
  <c r="B210" i="173" l="1"/>
  <c r="C210" i="173" s="1"/>
  <c r="A211" i="173"/>
  <c r="A212" i="173" l="1"/>
  <c r="B211" i="173"/>
  <c r="C211" i="173" s="1"/>
  <c r="A213" i="173" l="1"/>
  <c r="B212" i="173"/>
  <c r="C212" i="173" s="1"/>
  <c r="A214" i="173" l="1"/>
  <c r="B213" i="173"/>
  <c r="C213" i="173" s="1"/>
  <c r="B214" i="173" l="1"/>
  <c r="C214" i="173" s="1"/>
  <c r="A215" i="173"/>
  <c r="A216" i="173" l="1"/>
  <c r="B215" i="173"/>
  <c r="C215" i="173" s="1"/>
  <c r="A217" i="173" l="1"/>
  <c r="B216" i="173"/>
  <c r="C216" i="173" s="1"/>
  <c r="A218" i="173" l="1"/>
  <c r="B217" i="173"/>
  <c r="C217" i="173" s="1"/>
  <c r="B218" i="173" l="1"/>
  <c r="C218" i="173" s="1"/>
  <c r="A219" i="173"/>
  <c r="A220" i="173" l="1"/>
  <c r="B219" i="173"/>
  <c r="C219" i="173" s="1"/>
  <c r="A221" i="173" l="1"/>
  <c r="B220" i="173"/>
  <c r="C220" i="173" s="1"/>
  <c r="A222" i="173" l="1"/>
  <c r="B221" i="173"/>
  <c r="C221" i="173" s="1"/>
  <c r="B222" i="173" l="1"/>
  <c r="C222" i="173" s="1"/>
  <c r="A223" i="173"/>
  <c r="A224" i="173" l="1"/>
  <c r="B223" i="173"/>
  <c r="C223" i="173" s="1"/>
  <c r="A225" i="173" l="1"/>
  <c r="B224" i="173"/>
  <c r="C224" i="173" s="1"/>
  <c r="A226" i="173" l="1"/>
  <c r="B225" i="173"/>
  <c r="C225" i="173" s="1"/>
  <c r="B226" i="173" l="1"/>
  <c r="C226" i="173" s="1"/>
  <c r="A227" i="173"/>
  <c r="A228" i="173" l="1"/>
  <c r="B227" i="173"/>
  <c r="C227" i="173" s="1"/>
  <c r="A229" i="173" l="1"/>
  <c r="B228" i="173"/>
  <c r="C228" i="173" s="1"/>
  <c r="A230" i="173" l="1"/>
  <c r="B229" i="173"/>
  <c r="C229" i="173" s="1"/>
  <c r="B230" i="173" l="1"/>
  <c r="C230" i="173" s="1"/>
  <c r="A231" i="173"/>
  <c r="A232" i="173" l="1"/>
  <c r="B231" i="173"/>
  <c r="C231" i="173" s="1"/>
  <c r="A233" i="173" l="1"/>
  <c r="B232" i="173"/>
  <c r="C232" i="173" s="1"/>
  <c r="A234" i="173" l="1"/>
  <c r="B233" i="173"/>
  <c r="C233" i="173" s="1"/>
  <c r="B234" i="173" l="1"/>
  <c r="C234" i="173" s="1"/>
  <c r="A235" i="173"/>
  <c r="A236" i="173" l="1"/>
  <c r="B235" i="173"/>
  <c r="C235" i="173" s="1"/>
  <c r="A237" i="173" l="1"/>
  <c r="B236" i="173"/>
  <c r="C236" i="173" s="1"/>
  <c r="A238" i="173" l="1"/>
  <c r="B237" i="173"/>
  <c r="C237" i="173" s="1"/>
  <c r="B238" i="173" l="1"/>
  <c r="C238" i="173" s="1"/>
  <c r="A239" i="173"/>
  <c r="A240" i="173" l="1"/>
  <c r="B239" i="173"/>
  <c r="C239" i="173" s="1"/>
  <c r="A241" i="173" l="1"/>
  <c r="B240" i="173"/>
  <c r="C240" i="173" s="1"/>
  <c r="A242" i="173" l="1"/>
  <c r="B241" i="173"/>
  <c r="C241" i="173" s="1"/>
  <c r="B242" i="173" l="1"/>
  <c r="C242" i="173" s="1"/>
  <c r="A243" i="173"/>
  <c r="A244" i="173" l="1"/>
  <c r="B243" i="173"/>
  <c r="C243" i="173" s="1"/>
  <c r="A245" i="173" l="1"/>
  <c r="B244" i="173"/>
  <c r="C244" i="173" s="1"/>
  <c r="A246" i="173" l="1"/>
  <c r="B245" i="173"/>
  <c r="C245" i="173" s="1"/>
  <c r="B246" i="173" l="1"/>
  <c r="C246" i="173" s="1"/>
  <c r="A247" i="173"/>
  <c r="A248" i="173" l="1"/>
  <c r="B247" i="173"/>
  <c r="C247" i="173" s="1"/>
  <c r="A249" i="173" l="1"/>
  <c r="B248" i="173"/>
  <c r="C248" i="173" s="1"/>
  <c r="A250" i="173" l="1"/>
  <c r="B249" i="173"/>
  <c r="C249" i="173" s="1"/>
  <c r="B250" i="173" l="1"/>
  <c r="C250" i="173" s="1"/>
  <c r="A251" i="173"/>
  <c r="A252" i="173" l="1"/>
  <c r="B251" i="173"/>
  <c r="C251" i="173" s="1"/>
  <c r="A253" i="173" l="1"/>
  <c r="B252" i="173"/>
  <c r="C252" i="173" s="1"/>
  <c r="A254" i="173" l="1"/>
  <c r="B253" i="173"/>
  <c r="C253" i="173" s="1"/>
  <c r="B254" i="173" l="1"/>
  <c r="C254" i="173" s="1"/>
  <c r="A255" i="173"/>
  <c r="A256" i="173" l="1"/>
  <c r="B255" i="173"/>
  <c r="C255" i="173" s="1"/>
  <c r="A257" i="173" l="1"/>
  <c r="B256" i="173"/>
  <c r="C256" i="173" s="1"/>
  <c r="A258" i="173" l="1"/>
  <c r="B257" i="173"/>
  <c r="C257" i="173" s="1"/>
  <c r="B258" i="173" l="1"/>
  <c r="C258" i="173" s="1"/>
  <c r="A259" i="173"/>
  <c r="A260" i="173" l="1"/>
  <c r="B259" i="173"/>
  <c r="C259" i="173" s="1"/>
  <c r="A261" i="173" l="1"/>
  <c r="B260" i="173"/>
  <c r="C260" i="173" s="1"/>
  <c r="A262" i="173" l="1"/>
  <c r="B261" i="173"/>
  <c r="C261" i="173" s="1"/>
  <c r="B262" i="173" l="1"/>
  <c r="C262" i="173" s="1"/>
  <c r="A263" i="173"/>
  <c r="A264" i="173" l="1"/>
  <c r="B263" i="173"/>
  <c r="C263" i="173" s="1"/>
  <c r="A265" i="173" l="1"/>
  <c r="B264" i="173"/>
  <c r="C264" i="173" s="1"/>
  <c r="A266" i="173" l="1"/>
  <c r="B265" i="173"/>
  <c r="C265" i="173" s="1"/>
  <c r="B266" i="173" l="1"/>
  <c r="C266" i="173" s="1"/>
  <c r="A267" i="173"/>
  <c r="A268" i="173" l="1"/>
  <c r="B267" i="173"/>
  <c r="C267" i="173" s="1"/>
  <c r="A269" i="173" l="1"/>
  <c r="B268" i="173"/>
  <c r="C268" i="173" s="1"/>
  <c r="A270" i="173" l="1"/>
  <c r="B269" i="173"/>
  <c r="C269" i="173" s="1"/>
  <c r="B270" i="173" l="1"/>
  <c r="C270" i="173" s="1"/>
  <c r="A271" i="173"/>
  <c r="A272" i="173" l="1"/>
  <c r="B271" i="173"/>
  <c r="C271" i="173" s="1"/>
  <c r="A273" i="173" l="1"/>
  <c r="B272" i="173"/>
  <c r="C272" i="173" s="1"/>
  <c r="A274" i="173" l="1"/>
  <c r="B273" i="173"/>
  <c r="C273" i="173" s="1"/>
  <c r="B274" i="173" l="1"/>
  <c r="C274" i="173" s="1"/>
  <c r="A275" i="173"/>
  <c r="A276" i="173" l="1"/>
  <c r="B275" i="173"/>
  <c r="C275" i="173" s="1"/>
  <c r="A277" i="173" l="1"/>
  <c r="B276" i="173"/>
  <c r="C276" i="173" s="1"/>
  <c r="A278" i="173" l="1"/>
  <c r="B277" i="173"/>
  <c r="C277" i="173" s="1"/>
  <c r="B278" i="173" l="1"/>
  <c r="C278" i="173" s="1"/>
  <c r="A279" i="173"/>
  <c r="A280" i="173" l="1"/>
  <c r="B279" i="173"/>
  <c r="C279" i="173" s="1"/>
  <c r="A281" i="173" l="1"/>
  <c r="B280" i="173"/>
  <c r="C280" i="173" s="1"/>
  <c r="A282" i="173" l="1"/>
  <c r="B281" i="173"/>
  <c r="C281" i="173" s="1"/>
  <c r="B282" i="173" l="1"/>
  <c r="C282" i="173" s="1"/>
  <c r="A283" i="173"/>
  <c r="A284" i="173" l="1"/>
  <c r="B283" i="173"/>
  <c r="C283" i="173" s="1"/>
  <c r="A285" i="173" l="1"/>
  <c r="B284" i="173"/>
  <c r="C284" i="173" s="1"/>
  <c r="A286" i="173" l="1"/>
  <c r="B285" i="173"/>
  <c r="C285" i="173" s="1"/>
  <c r="B286" i="173" l="1"/>
  <c r="C286" i="173" s="1"/>
  <c r="A287" i="173"/>
  <c r="A288" i="173" l="1"/>
  <c r="B287" i="173"/>
  <c r="C287" i="173" s="1"/>
  <c r="A289" i="173" l="1"/>
  <c r="B288" i="173"/>
  <c r="C288" i="173" s="1"/>
  <c r="A290" i="173" l="1"/>
  <c r="B289" i="173"/>
  <c r="C289" i="173" s="1"/>
  <c r="B290" i="173" l="1"/>
  <c r="C290" i="173" s="1"/>
  <c r="A291" i="173"/>
  <c r="A292" i="173" l="1"/>
  <c r="B291" i="173"/>
  <c r="C291" i="173" s="1"/>
  <c r="A293" i="173" l="1"/>
  <c r="B292" i="173"/>
  <c r="C292" i="173" s="1"/>
  <c r="A294" i="173" l="1"/>
  <c r="B293" i="173"/>
  <c r="C293" i="173" s="1"/>
  <c r="B294" i="173" l="1"/>
  <c r="C294" i="173" s="1"/>
  <c r="A295" i="173"/>
  <c r="A296" i="173" l="1"/>
  <c r="B295" i="173"/>
  <c r="C295" i="173" s="1"/>
  <c r="A297" i="173" l="1"/>
  <c r="B296" i="173"/>
  <c r="C296" i="173" s="1"/>
  <c r="A298" i="173" l="1"/>
  <c r="B297" i="173"/>
  <c r="C297" i="173" s="1"/>
  <c r="B298" i="173" l="1"/>
  <c r="C298" i="173" s="1"/>
  <c r="A299" i="173"/>
  <c r="A300" i="173" l="1"/>
  <c r="B299" i="173"/>
  <c r="C299" i="173" s="1"/>
  <c r="A301" i="173" l="1"/>
  <c r="B300" i="173"/>
  <c r="C300" i="173" s="1"/>
  <c r="A302" i="173" l="1"/>
  <c r="B301" i="173"/>
  <c r="C301" i="173" s="1"/>
  <c r="B302" i="173" l="1"/>
  <c r="C302" i="173" s="1"/>
  <c r="A303" i="173"/>
  <c r="A304" i="173" l="1"/>
  <c r="B303" i="173"/>
  <c r="C303" i="173" s="1"/>
  <c r="A305" i="173" l="1"/>
  <c r="B304" i="173"/>
  <c r="C304" i="173" s="1"/>
  <c r="A306" i="173" l="1"/>
  <c r="B305" i="173"/>
  <c r="C305" i="173" s="1"/>
  <c r="B306" i="173" l="1"/>
  <c r="C306" i="173" s="1"/>
  <c r="A307" i="173"/>
  <c r="A308" i="173" l="1"/>
  <c r="B307" i="173"/>
  <c r="C307" i="173" s="1"/>
  <c r="A309" i="173" l="1"/>
  <c r="B308" i="173"/>
  <c r="C308" i="173" s="1"/>
  <c r="A310" i="173" l="1"/>
  <c r="B309" i="173"/>
  <c r="C309" i="173" s="1"/>
  <c r="B310" i="173" l="1"/>
  <c r="C310" i="173" s="1"/>
  <c r="A311" i="173"/>
  <c r="A312" i="173" l="1"/>
  <c r="B311" i="173"/>
  <c r="C311" i="173" s="1"/>
  <c r="A313" i="173" l="1"/>
  <c r="B312" i="173"/>
  <c r="C312" i="173" s="1"/>
  <c r="A314" i="173" l="1"/>
  <c r="B313" i="173"/>
  <c r="C313" i="173" s="1"/>
  <c r="B314" i="173" l="1"/>
  <c r="C314" i="173" s="1"/>
  <c r="A315" i="173"/>
  <c r="A316" i="173" l="1"/>
  <c r="B315" i="173"/>
  <c r="C315" i="173" s="1"/>
  <c r="A317" i="173" l="1"/>
  <c r="B316" i="173"/>
  <c r="C316" i="173" s="1"/>
  <c r="A318" i="173" l="1"/>
  <c r="B317" i="173"/>
  <c r="C317" i="173" s="1"/>
  <c r="B318" i="173" l="1"/>
  <c r="C318" i="173" s="1"/>
  <c r="A319" i="173"/>
  <c r="A320" i="173" l="1"/>
  <c r="B319" i="173"/>
  <c r="C319" i="173" s="1"/>
  <c r="A321" i="173" l="1"/>
  <c r="B320" i="173"/>
  <c r="C320" i="173" s="1"/>
  <c r="A322" i="173" l="1"/>
  <c r="B321" i="173"/>
  <c r="C321" i="173" s="1"/>
  <c r="B322" i="173" l="1"/>
  <c r="C322" i="173" s="1"/>
  <c r="A323" i="173"/>
  <c r="A324" i="173" l="1"/>
  <c r="B323" i="173"/>
  <c r="C323" i="173" s="1"/>
  <c r="A325" i="173" l="1"/>
  <c r="B324" i="173"/>
  <c r="C324" i="173" s="1"/>
  <c r="A326" i="173" l="1"/>
  <c r="B325" i="173"/>
  <c r="C325" i="173" s="1"/>
  <c r="B326" i="173" l="1"/>
  <c r="C326" i="173" s="1"/>
  <c r="A327" i="173"/>
  <c r="A328" i="173" l="1"/>
  <c r="B327" i="173"/>
  <c r="C327" i="173" s="1"/>
  <c r="A329" i="173" l="1"/>
  <c r="B328" i="173"/>
  <c r="C328" i="173" s="1"/>
  <c r="A330" i="173" l="1"/>
  <c r="B329" i="173"/>
  <c r="C329" i="173" s="1"/>
  <c r="B330" i="173" l="1"/>
  <c r="C330" i="173" s="1"/>
  <c r="A331" i="173"/>
  <c r="A332" i="173" l="1"/>
  <c r="B331" i="173"/>
  <c r="C331" i="173" s="1"/>
  <c r="A333" i="173" l="1"/>
  <c r="B332" i="173"/>
  <c r="C332" i="173" s="1"/>
  <c r="A334" i="173" l="1"/>
  <c r="B333" i="173"/>
  <c r="C333" i="173" s="1"/>
  <c r="B334" i="173" l="1"/>
  <c r="C334" i="173" s="1"/>
  <c r="A335" i="173"/>
  <c r="A336" i="173" l="1"/>
  <c r="B335" i="173"/>
  <c r="C335" i="173" s="1"/>
  <c r="A337" i="173" l="1"/>
  <c r="B336" i="173"/>
  <c r="C336" i="173" s="1"/>
  <c r="A338" i="173" l="1"/>
  <c r="B337" i="173"/>
  <c r="C337" i="173" s="1"/>
  <c r="B338" i="173" l="1"/>
  <c r="C338" i="173" s="1"/>
  <c r="A339" i="173"/>
  <c r="A340" i="173" l="1"/>
  <c r="B339" i="173"/>
  <c r="C339" i="173" s="1"/>
  <c r="A341" i="173" l="1"/>
  <c r="B340" i="173"/>
  <c r="C340" i="173" s="1"/>
  <c r="A342" i="173" l="1"/>
  <c r="B341" i="173"/>
  <c r="C341" i="173" s="1"/>
  <c r="B342" i="173" l="1"/>
  <c r="C342" i="173" s="1"/>
  <c r="A343" i="173"/>
  <c r="A344" i="173" l="1"/>
  <c r="B343" i="173"/>
  <c r="C343" i="173" s="1"/>
  <c r="A345" i="173" l="1"/>
  <c r="B344" i="173"/>
  <c r="C344" i="173" s="1"/>
  <c r="A346" i="173" l="1"/>
  <c r="B345" i="173"/>
  <c r="C345" i="173" s="1"/>
  <c r="B346" i="173" l="1"/>
  <c r="C346" i="173" s="1"/>
  <c r="A347" i="173"/>
  <c r="A348" i="173" l="1"/>
  <c r="B347" i="173"/>
  <c r="C347" i="173" s="1"/>
  <c r="A349" i="173" l="1"/>
  <c r="B348" i="173"/>
  <c r="C348" i="173" s="1"/>
  <c r="A350" i="173" l="1"/>
  <c r="B349" i="173"/>
  <c r="C349" i="173" s="1"/>
  <c r="B350" i="173" l="1"/>
  <c r="C350" i="173" s="1"/>
  <c r="A351" i="173"/>
  <c r="A352" i="173" l="1"/>
  <c r="B351" i="173"/>
  <c r="C351" i="173" s="1"/>
  <c r="A353" i="173" l="1"/>
  <c r="B352" i="173"/>
  <c r="C352" i="173" s="1"/>
  <c r="A354" i="173" l="1"/>
  <c r="B353" i="173"/>
  <c r="C353" i="173" s="1"/>
  <c r="B354" i="173" l="1"/>
  <c r="C354" i="173" s="1"/>
  <c r="A355" i="173"/>
  <c r="A356" i="173" l="1"/>
  <c r="B355" i="173"/>
  <c r="C355" i="173" s="1"/>
  <c r="A357" i="173" l="1"/>
  <c r="B356" i="173"/>
  <c r="C356" i="173" s="1"/>
  <c r="A358" i="173" l="1"/>
  <c r="B357" i="173"/>
  <c r="C357" i="173" s="1"/>
  <c r="B358" i="173" l="1"/>
  <c r="C358" i="173" s="1"/>
  <c r="A359" i="173"/>
  <c r="A360" i="173" l="1"/>
  <c r="B359" i="173"/>
  <c r="C359" i="173" s="1"/>
  <c r="A361" i="173" l="1"/>
  <c r="B360" i="173"/>
  <c r="C360" i="173" s="1"/>
  <c r="A362" i="173" l="1"/>
  <c r="B361" i="173"/>
  <c r="C361" i="173" s="1"/>
  <c r="B362" i="173" l="1"/>
  <c r="C362" i="173" s="1"/>
  <c r="A363" i="173"/>
  <c r="A364" i="173" l="1"/>
  <c r="B363" i="173"/>
  <c r="C363" i="173" s="1"/>
  <c r="A365" i="173" l="1"/>
  <c r="B364" i="173"/>
  <c r="C364" i="173" s="1"/>
  <c r="A366" i="173" l="1"/>
  <c r="B365" i="173"/>
  <c r="C365" i="173" s="1"/>
  <c r="B366" i="173" l="1"/>
  <c r="C366" i="173" s="1"/>
  <c r="A367" i="173"/>
  <c r="A368" i="173" l="1"/>
  <c r="B367" i="173"/>
  <c r="C367" i="173" s="1"/>
  <c r="A369" i="173" l="1"/>
  <c r="B368" i="173"/>
  <c r="C368" i="173" s="1"/>
  <c r="A370" i="173" l="1"/>
  <c r="B369" i="173"/>
  <c r="C369" i="173" s="1"/>
  <c r="B370" i="173" l="1"/>
  <c r="C370" i="173" s="1"/>
  <c r="A371" i="173"/>
  <c r="A372" i="173" l="1"/>
  <c r="B371" i="173"/>
  <c r="C371" i="173" s="1"/>
  <c r="A373" i="173" l="1"/>
  <c r="B372" i="173"/>
  <c r="C372" i="173" s="1"/>
  <c r="A374" i="173" l="1"/>
  <c r="B373" i="173"/>
  <c r="C373" i="173" s="1"/>
  <c r="B374" i="173" l="1"/>
  <c r="C374" i="173" s="1"/>
  <c r="A375" i="173"/>
  <c r="A376" i="173" l="1"/>
  <c r="B375" i="173"/>
  <c r="C375" i="173" s="1"/>
  <c r="A377" i="173" l="1"/>
  <c r="B376" i="173"/>
  <c r="C376" i="173" s="1"/>
  <c r="A378" i="173" l="1"/>
  <c r="B377" i="173"/>
  <c r="C377" i="173" s="1"/>
  <c r="B378" i="173" l="1"/>
  <c r="C378" i="173" s="1"/>
  <c r="A379" i="173"/>
  <c r="A380" i="173" l="1"/>
  <c r="B379" i="173"/>
  <c r="C379" i="173" s="1"/>
  <c r="A381" i="173" l="1"/>
  <c r="B380" i="173"/>
  <c r="C380" i="173" s="1"/>
  <c r="A382" i="173" l="1"/>
  <c r="B381" i="173"/>
  <c r="C381" i="173" s="1"/>
  <c r="B382" i="173" l="1"/>
  <c r="C382" i="173" s="1"/>
  <c r="A383" i="173"/>
  <c r="A384" i="173" l="1"/>
  <c r="B383" i="173"/>
  <c r="C383" i="173" s="1"/>
  <c r="A385" i="173" l="1"/>
  <c r="B384" i="173"/>
  <c r="C384" i="173" s="1"/>
  <c r="A386" i="173" l="1"/>
  <c r="B385" i="173"/>
  <c r="C385" i="173" s="1"/>
  <c r="B386" i="173" l="1"/>
  <c r="C386" i="173" s="1"/>
  <c r="A387" i="173"/>
  <c r="A388" i="173" l="1"/>
  <c r="B387" i="173"/>
  <c r="C387" i="173" s="1"/>
  <c r="A389" i="173" l="1"/>
  <c r="B388" i="173"/>
  <c r="C388" i="173" s="1"/>
  <c r="A390" i="173" l="1"/>
  <c r="B389" i="173"/>
  <c r="C389" i="173" s="1"/>
  <c r="B390" i="173" l="1"/>
  <c r="C390" i="173" s="1"/>
  <c r="A391" i="173"/>
  <c r="A392" i="173" l="1"/>
  <c r="B391" i="173"/>
  <c r="C391" i="173" s="1"/>
  <c r="A393" i="173" l="1"/>
  <c r="B392" i="173"/>
  <c r="C392" i="173" s="1"/>
  <c r="A394" i="173" l="1"/>
  <c r="B393" i="173"/>
  <c r="C393" i="173" s="1"/>
  <c r="B394" i="173" l="1"/>
  <c r="C394" i="173" s="1"/>
  <c r="A395" i="173"/>
  <c r="A396" i="173" l="1"/>
  <c r="B395" i="173"/>
  <c r="C395" i="173" s="1"/>
  <c r="A397" i="173" l="1"/>
  <c r="B396" i="173"/>
  <c r="C396" i="173" s="1"/>
  <c r="A398" i="173" l="1"/>
  <c r="B397" i="173"/>
  <c r="C397" i="173" s="1"/>
  <c r="B398" i="173" l="1"/>
  <c r="C398" i="173" s="1"/>
  <c r="A399" i="173"/>
  <c r="A400" i="173" l="1"/>
  <c r="B399" i="173"/>
  <c r="C399" i="173" s="1"/>
  <c r="A401" i="173" l="1"/>
  <c r="B400" i="173"/>
  <c r="C400" i="173" s="1"/>
  <c r="A402" i="173" l="1"/>
  <c r="B401" i="173"/>
  <c r="C401" i="173" s="1"/>
  <c r="B402" i="173" l="1"/>
  <c r="C402" i="173" s="1"/>
  <c r="A403" i="173"/>
  <c r="A404" i="173" l="1"/>
  <c r="B403" i="173"/>
  <c r="C403" i="173" s="1"/>
  <c r="A405" i="173" l="1"/>
  <c r="B404" i="173"/>
  <c r="C404" i="173" s="1"/>
  <c r="A406" i="173" l="1"/>
  <c r="B405" i="173"/>
  <c r="C405" i="173" s="1"/>
  <c r="B406" i="173" l="1"/>
  <c r="C406" i="173" s="1"/>
  <c r="A407" i="173"/>
  <c r="A408" i="173" l="1"/>
  <c r="B407" i="173"/>
  <c r="C407" i="173" s="1"/>
  <c r="A409" i="173" l="1"/>
  <c r="B408" i="173"/>
  <c r="C408" i="173" s="1"/>
  <c r="A410" i="173" l="1"/>
  <c r="B409" i="173"/>
  <c r="C409" i="173" s="1"/>
  <c r="B410" i="173" l="1"/>
  <c r="C410" i="173" s="1"/>
  <c r="A411" i="173"/>
  <c r="A412" i="173" l="1"/>
  <c r="B411" i="173"/>
  <c r="C411" i="173" s="1"/>
  <c r="A413" i="173" l="1"/>
  <c r="B412" i="173"/>
  <c r="C412" i="173" s="1"/>
  <c r="A414" i="173" l="1"/>
  <c r="B413" i="173"/>
  <c r="C413" i="173" s="1"/>
  <c r="B414" i="173" l="1"/>
  <c r="C414" i="173" s="1"/>
  <c r="A415" i="173"/>
  <c r="A416" i="173" l="1"/>
  <c r="B415" i="173"/>
  <c r="C415" i="173" s="1"/>
  <c r="A417" i="173" l="1"/>
  <c r="B416" i="173"/>
  <c r="C416" i="173" s="1"/>
  <c r="A418" i="173" l="1"/>
  <c r="B417" i="173"/>
  <c r="C417" i="173" s="1"/>
  <c r="B418" i="173" l="1"/>
  <c r="C418" i="173" s="1"/>
  <c r="A419" i="173"/>
  <c r="A420" i="173" l="1"/>
  <c r="A421" i="173" s="1"/>
  <c r="A422" i="173" s="1"/>
  <c r="A423" i="173" s="1"/>
  <c r="A424" i="173" s="1"/>
  <c r="A425" i="173" s="1"/>
  <c r="A426" i="173" s="1"/>
  <c r="A427" i="173" s="1"/>
  <c r="A428" i="173" s="1"/>
  <c r="A429" i="173" s="1"/>
  <c r="A430" i="173" s="1"/>
  <c r="A431" i="173" s="1"/>
  <c r="A432" i="173" s="1"/>
  <c r="A433" i="173" s="1"/>
  <c r="A434" i="173" s="1"/>
  <c r="A435" i="173" s="1"/>
  <c r="A436" i="173" s="1"/>
  <c r="A437" i="173" s="1"/>
  <c r="A438" i="173" s="1"/>
  <c r="A439" i="173" s="1"/>
  <c r="A440" i="173" s="1"/>
  <c r="A441" i="173" s="1"/>
  <c r="A442" i="173" s="1"/>
  <c r="A443" i="173" s="1"/>
  <c r="A444" i="173" s="1"/>
  <c r="A445" i="173" s="1"/>
  <c r="A446" i="173" s="1"/>
  <c r="A447" i="173" s="1"/>
  <c r="A448" i="173" s="1"/>
  <c r="A449" i="173" s="1"/>
  <c r="A450" i="173" s="1"/>
  <c r="A451" i="173" s="1"/>
  <c r="A452" i="173" s="1"/>
  <c r="A453" i="173" s="1"/>
  <c r="A454" i="173" s="1"/>
  <c r="A455" i="173" s="1"/>
  <c r="A456" i="173" s="1"/>
  <c r="A457" i="173" s="1"/>
  <c r="A458" i="173" s="1"/>
  <c r="A459" i="173" s="1"/>
  <c r="A460" i="173" s="1"/>
  <c r="A461" i="173" s="1"/>
  <c r="A462" i="173" s="1"/>
  <c r="A463" i="173" s="1"/>
  <c r="A464" i="173" s="1"/>
  <c r="A465" i="173" s="1"/>
  <c r="A466" i="173" s="1"/>
  <c r="A467" i="173" s="1"/>
  <c r="A468" i="173" s="1"/>
  <c r="A469" i="173" s="1"/>
  <c r="A470" i="173" s="1"/>
  <c r="A471" i="173" s="1"/>
  <c r="A472" i="173" s="1"/>
  <c r="A473" i="173" s="1"/>
  <c r="A474" i="173" s="1"/>
  <c r="A475" i="173" s="1"/>
  <c r="A476" i="173" s="1"/>
  <c r="A477" i="173" s="1"/>
  <c r="A478" i="173" s="1"/>
  <c r="A479" i="173" s="1"/>
  <c r="A480" i="173" s="1"/>
  <c r="A481" i="173" s="1"/>
  <c r="A482" i="173" s="1"/>
  <c r="A483" i="173" s="1"/>
  <c r="A484" i="173" s="1"/>
  <c r="A485" i="173" s="1"/>
  <c r="A486" i="173" s="1"/>
  <c r="A487" i="173" s="1"/>
  <c r="A488" i="173" s="1"/>
  <c r="A489" i="173" s="1"/>
  <c r="A490" i="173" s="1"/>
  <c r="A491" i="173" s="1"/>
  <c r="A492" i="173" s="1"/>
  <c r="A493" i="173" s="1"/>
  <c r="A494" i="173" s="1"/>
  <c r="A495" i="173" s="1"/>
  <c r="A496" i="173" s="1"/>
  <c r="A497" i="173" s="1"/>
  <c r="A498" i="173" s="1"/>
  <c r="A499" i="173" s="1"/>
  <c r="A500" i="173" s="1"/>
  <c r="A501" i="173" s="1"/>
  <c r="A502" i="173" s="1"/>
  <c r="A503" i="173" s="1"/>
  <c r="A504" i="173" s="1"/>
  <c r="A505" i="173" s="1"/>
  <c r="A506" i="173" s="1"/>
  <c r="A507" i="173" s="1"/>
  <c r="A508" i="173" s="1"/>
  <c r="A509" i="173" s="1"/>
  <c r="A510" i="173" s="1"/>
  <c r="A511" i="173" s="1"/>
  <c r="A512" i="173" s="1"/>
  <c r="A513" i="173" s="1"/>
  <c r="A514" i="173" s="1"/>
  <c r="A515" i="173" s="1"/>
  <c r="A516" i="173" s="1"/>
  <c r="A517" i="173" s="1"/>
  <c r="A518" i="173" s="1"/>
  <c r="A519" i="173" s="1"/>
  <c r="A520" i="173" s="1"/>
  <c r="A521" i="173" s="1"/>
  <c r="A522" i="173" s="1"/>
  <c r="A523" i="173" s="1"/>
  <c r="A524" i="173" s="1"/>
  <c r="A525" i="173" s="1"/>
  <c r="A526" i="173" s="1"/>
  <c r="A527" i="173" s="1"/>
  <c r="A528" i="173" s="1"/>
  <c r="A529" i="173" s="1"/>
  <c r="A530" i="173" s="1"/>
  <c r="A531" i="173" s="1"/>
  <c r="A532" i="173" s="1"/>
  <c r="A533" i="173" s="1"/>
  <c r="A534" i="173" s="1"/>
  <c r="A535" i="173" s="1"/>
  <c r="A536" i="173" s="1"/>
  <c r="A537" i="173" s="1"/>
  <c r="A538" i="173" s="1"/>
  <c r="A539" i="173" s="1"/>
  <c r="A540" i="173" s="1"/>
  <c r="A541" i="173" s="1"/>
  <c r="A542" i="173" s="1"/>
  <c r="A543" i="173" s="1"/>
  <c r="A544" i="173" s="1"/>
  <c r="A545" i="173" s="1"/>
  <c r="A546" i="173" s="1"/>
  <c r="A547" i="173" s="1"/>
  <c r="A548" i="173" s="1"/>
  <c r="A549" i="173" s="1"/>
  <c r="A550" i="173" s="1"/>
  <c r="A551" i="173" s="1"/>
  <c r="A552" i="173" s="1"/>
  <c r="A553" i="173" s="1"/>
  <c r="A554" i="173" s="1"/>
  <c r="A555" i="173" s="1"/>
  <c r="A556" i="173" s="1"/>
  <c r="A557" i="173" s="1"/>
  <c r="A558" i="173" s="1"/>
  <c r="A559" i="173" s="1"/>
  <c r="A560" i="173" s="1"/>
  <c r="A561" i="173" s="1"/>
  <c r="A562" i="173" s="1"/>
  <c r="A563" i="173" s="1"/>
  <c r="A564" i="173" s="1"/>
  <c r="A565" i="173" s="1"/>
  <c r="A566" i="173" s="1"/>
  <c r="A567" i="173" s="1"/>
  <c r="A568" i="173" s="1"/>
  <c r="A569" i="173" s="1"/>
  <c r="A570" i="173" s="1"/>
  <c r="A571" i="173" s="1"/>
  <c r="A572" i="173" s="1"/>
  <c r="A573" i="173" s="1"/>
  <c r="A574" i="173" s="1"/>
  <c r="A575" i="173" s="1"/>
  <c r="A576" i="173" s="1"/>
  <c r="A577" i="173" s="1"/>
  <c r="A578" i="173" s="1"/>
  <c r="A579" i="173" s="1"/>
  <c r="A580" i="173" s="1"/>
  <c r="A581" i="173" s="1"/>
  <c r="A582" i="173" s="1"/>
  <c r="A583" i="173" s="1"/>
  <c r="A584" i="173" s="1"/>
  <c r="A585" i="173" s="1"/>
  <c r="A586" i="173" s="1"/>
  <c r="A587" i="173" s="1"/>
  <c r="A588" i="173" s="1"/>
  <c r="A589" i="173" s="1"/>
  <c r="A590" i="173" s="1"/>
  <c r="A591" i="173" s="1"/>
  <c r="A592" i="173" s="1"/>
  <c r="A593" i="173" s="1"/>
  <c r="A594" i="173" s="1"/>
  <c r="A595" i="173" s="1"/>
  <c r="A596" i="173" s="1"/>
  <c r="A597" i="173" s="1"/>
  <c r="A598" i="173" s="1"/>
  <c r="A599" i="173" s="1"/>
  <c r="A600" i="173" s="1"/>
  <c r="A601" i="173" s="1"/>
  <c r="A602" i="173" s="1"/>
  <c r="A603" i="173" s="1"/>
  <c r="A604" i="173" s="1"/>
  <c r="A605" i="173" s="1"/>
  <c r="A606" i="173" s="1"/>
  <c r="A607" i="173" s="1"/>
  <c r="A608" i="173" s="1"/>
  <c r="A609" i="173" s="1"/>
  <c r="A610" i="173" s="1"/>
  <c r="A611" i="173" s="1"/>
  <c r="A612" i="173" s="1"/>
  <c r="A613" i="173" s="1"/>
  <c r="A614" i="173" s="1"/>
  <c r="A615" i="173" s="1"/>
  <c r="A616" i="173" s="1"/>
  <c r="A617" i="173" s="1"/>
  <c r="A618" i="173" s="1"/>
  <c r="A619" i="173" s="1"/>
  <c r="A620" i="173" s="1"/>
  <c r="A621" i="173" s="1"/>
  <c r="A622" i="173" s="1"/>
  <c r="A623" i="173" s="1"/>
  <c r="A624" i="173" s="1"/>
  <c r="A625" i="173" s="1"/>
  <c r="A626" i="173" s="1"/>
  <c r="A627" i="173" s="1"/>
  <c r="A628" i="173" s="1"/>
  <c r="A629" i="173" s="1"/>
  <c r="A630" i="173" s="1"/>
  <c r="A631" i="173" s="1"/>
  <c r="A632" i="173" s="1"/>
  <c r="A633" i="173" s="1"/>
  <c r="A634" i="173" s="1"/>
  <c r="A635" i="173" s="1"/>
  <c r="A636" i="173" s="1"/>
  <c r="A637" i="173" s="1"/>
  <c r="A638" i="173" s="1"/>
  <c r="A639" i="173" s="1"/>
  <c r="A640" i="173" s="1"/>
  <c r="A641" i="173" s="1"/>
  <c r="A642" i="173" s="1"/>
  <c r="A643" i="173" s="1"/>
  <c r="A644" i="173" s="1"/>
  <c r="A645" i="173" s="1"/>
  <c r="A646" i="173" s="1"/>
  <c r="A647" i="173" s="1"/>
  <c r="A648" i="173" s="1"/>
  <c r="A649" i="173" s="1"/>
  <c r="A650" i="173" s="1"/>
  <c r="A651" i="173" s="1"/>
  <c r="A652" i="173" s="1"/>
  <c r="A653" i="173" s="1"/>
  <c r="A654" i="173" s="1"/>
  <c r="A655" i="173" s="1"/>
  <c r="A656" i="173" s="1"/>
  <c r="A657" i="173" s="1"/>
  <c r="A658" i="173" s="1"/>
  <c r="A659" i="173" s="1"/>
  <c r="A660" i="173" s="1"/>
  <c r="A661" i="173" s="1"/>
  <c r="A662" i="173" s="1"/>
  <c r="A663" i="173" s="1"/>
  <c r="A664" i="173" s="1"/>
  <c r="A665" i="173" s="1"/>
  <c r="A666" i="173" s="1"/>
  <c r="A667" i="173" s="1"/>
  <c r="A668" i="173" s="1"/>
  <c r="A669" i="173" s="1"/>
  <c r="A670" i="173" s="1"/>
  <c r="A671" i="173" s="1"/>
  <c r="A672" i="173" s="1"/>
  <c r="A673" i="173" s="1"/>
  <c r="A674" i="173" s="1"/>
  <c r="A675" i="173" s="1"/>
  <c r="A676" i="173" s="1"/>
  <c r="A677" i="173" s="1"/>
  <c r="A678" i="173" s="1"/>
  <c r="A679" i="173" s="1"/>
  <c r="A680" i="173" s="1"/>
  <c r="A681" i="173" s="1"/>
  <c r="A682" i="173" s="1"/>
  <c r="A683" i="173" s="1"/>
  <c r="A684" i="173" s="1"/>
  <c r="A685" i="173" s="1"/>
  <c r="A686" i="173" s="1"/>
  <c r="A687" i="173" s="1"/>
  <c r="A688" i="173" s="1"/>
  <c r="A689" i="173" s="1"/>
  <c r="A690" i="173" s="1"/>
  <c r="A691" i="173" s="1"/>
  <c r="A692" i="173" s="1"/>
  <c r="A693" i="173" s="1"/>
  <c r="A694" i="173" s="1"/>
  <c r="A695" i="173" s="1"/>
  <c r="A696" i="173" s="1"/>
  <c r="A697" i="173" s="1"/>
  <c r="A698" i="173" s="1"/>
  <c r="A699" i="173" s="1"/>
  <c r="A700" i="173" s="1"/>
  <c r="A701" i="173" s="1"/>
  <c r="A702" i="173" s="1"/>
  <c r="A703" i="173" s="1"/>
  <c r="A704" i="173" s="1"/>
  <c r="A705" i="173" s="1"/>
  <c r="A706" i="173" s="1"/>
  <c r="A707" i="173" s="1"/>
  <c r="A708" i="173" s="1"/>
  <c r="A709" i="173" s="1"/>
  <c r="A710" i="173" s="1"/>
  <c r="A711" i="173" s="1"/>
  <c r="A712" i="173" s="1"/>
  <c r="A713" i="173" s="1"/>
  <c r="A714" i="173" s="1"/>
  <c r="A715" i="173" s="1"/>
  <c r="A716" i="173" s="1"/>
  <c r="A717" i="173" s="1"/>
  <c r="A718" i="173" s="1"/>
  <c r="A719" i="173" s="1"/>
  <c r="A720" i="173" s="1"/>
  <c r="A721" i="173" s="1"/>
  <c r="A722" i="173" s="1"/>
  <c r="A723" i="173" s="1"/>
  <c r="A724" i="173" s="1"/>
  <c r="A725" i="173" s="1"/>
  <c r="A726" i="173" s="1"/>
  <c r="A727" i="173" s="1"/>
  <c r="A728" i="173" s="1"/>
  <c r="A729" i="173" s="1"/>
  <c r="A730" i="173" s="1"/>
  <c r="A731" i="173" s="1"/>
  <c r="A732" i="173" s="1"/>
  <c r="A733" i="173" s="1"/>
  <c r="A734" i="173" s="1"/>
  <c r="A735" i="173" s="1"/>
  <c r="A736" i="173" s="1"/>
  <c r="A737" i="173" s="1"/>
  <c r="A738" i="173" s="1"/>
  <c r="A739" i="173" s="1"/>
  <c r="A740" i="173" s="1"/>
  <c r="A741" i="173" s="1"/>
  <c r="A742" i="173" s="1"/>
  <c r="A743" i="173" s="1"/>
  <c r="A744" i="173" s="1"/>
  <c r="A745" i="173" s="1"/>
  <c r="A746" i="173" s="1"/>
  <c r="A747" i="173" s="1"/>
  <c r="A748" i="173" s="1"/>
  <c r="A749" i="173" s="1"/>
  <c r="A750" i="173" s="1"/>
  <c r="A751" i="173" s="1"/>
  <c r="A752" i="173" s="1"/>
  <c r="A753" i="173" s="1"/>
  <c r="A754" i="173" s="1"/>
  <c r="A755" i="173" s="1"/>
  <c r="A756" i="173" s="1"/>
  <c r="A757" i="173" s="1"/>
  <c r="A758" i="173" s="1"/>
  <c r="A759" i="173" s="1"/>
  <c r="A760" i="173" s="1"/>
  <c r="A761" i="173" s="1"/>
  <c r="A762" i="173" s="1"/>
  <c r="A763" i="173" s="1"/>
  <c r="A764" i="173" s="1"/>
  <c r="A765" i="173" s="1"/>
  <c r="A766" i="173" s="1"/>
  <c r="A767" i="173" s="1"/>
  <c r="B419" i="173"/>
  <c r="C419" i="173" s="1"/>
  <c r="B420" i="173" l="1"/>
  <c r="C420" i="173" s="1"/>
  <c r="B421" i="173" l="1"/>
  <c r="C421" i="173" s="1"/>
  <c r="T17" i="173" l="1"/>
  <c r="B422" i="173" l="1"/>
  <c r="C422" i="173" s="1"/>
  <c r="B423" i="173" l="1"/>
  <c r="C423" i="173" s="1"/>
  <c r="B424" i="173" l="1"/>
  <c r="C424" i="173" s="1"/>
  <c r="B425" i="173" l="1"/>
  <c r="C425" i="173" s="1"/>
  <c r="B426" i="173" l="1"/>
  <c r="C426" i="173" s="1"/>
  <c r="B427" i="173" l="1"/>
  <c r="C427" i="173" s="1"/>
  <c r="B428" i="173" l="1"/>
  <c r="C428" i="173" s="1"/>
  <c r="B429" i="173" l="1"/>
  <c r="C429" i="173" s="1"/>
  <c r="B430" i="173" l="1"/>
  <c r="C430" i="173" s="1"/>
  <c r="B431" i="173" l="1"/>
  <c r="C431" i="173" s="1"/>
  <c r="B432" i="173" l="1"/>
  <c r="C432" i="173" s="1"/>
  <c r="B433" i="173" l="1"/>
  <c r="C433" i="173" s="1"/>
  <c r="B434" i="173" l="1"/>
  <c r="C434" i="173" s="1"/>
  <c r="B435" i="173" l="1"/>
  <c r="C435" i="173" s="1"/>
  <c r="B436" i="173" l="1"/>
  <c r="C436" i="173" s="1"/>
  <c r="B437" i="173" l="1"/>
  <c r="C437" i="173" s="1"/>
  <c r="B438" i="173" l="1"/>
  <c r="C438" i="173" s="1"/>
  <c r="B439" i="173" l="1"/>
  <c r="C439" i="173" s="1"/>
  <c r="B440" i="173" l="1"/>
  <c r="C440" i="173" s="1"/>
  <c r="B441" i="173" l="1"/>
  <c r="C441" i="173" s="1"/>
  <c r="B442" i="173" l="1"/>
  <c r="C442" i="173" s="1"/>
  <c r="B443" i="173" l="1"/>
  <c r="C443" i="173" s="1"/>
  <c r="B444" i="173" l="1"/>
  <c r="C444" i="173" s="1"/>
  <c r="B445" i="173" l="1"/>
  <c r="C445" i="173" s="1"/>
  <c r="B446" i="173" l="1"/>
  <c r="C446" i="173" s="1"/>
  <c r="B447" i="173" l="1"/>
  <c r="C447" i="173" s="1"/>
  <c r="B448" i="173" l="1"/>
  <c r="C448" i="173" s="1"/>
  <c r="B449" i="173" l="1"/>
  <c r="C449" i="173" s="1"/>
  <c r="B450" i="173" l="1"/>
  <c r="C450" i="173" s="1"/>
  <c r="B451" i="173" l="1"/>
  <c r="C451" i="173" s="1"/>
  <c r="B452" i="173" l="1"/>
  <c r="C452" i="173" s="1"/>
  <c r="B453" i="173" l="1"/>
  <c r="C453" i="173" s="1"/>
  <c r="B454" i="173" l="1"/>
  <c r="C454" i="173" s="1"/>
  <c r="B455" i="173" l="1"/>
  <c r="C455" i="173" s="1"/>
  <c r="B456" i="173" l="1"/>
  <c r="C456" i="173" s="1"/>
  <c r="B457" i="173" l="1"/>
  <c r="C457" i="173" s="1"/>
  <c r="B458" i="173" l="1"/>
  <c r="C458" i="173" s="1"/>
  <c r="B459" i="173" l="1"/>
  <c r="C459" i="173" s="1"/>
  <c r="B460" i="173" l="1"/>
  <c r="C460" i="173" s="1"/>
  <c r="B461" i="173" l="1"/>
  <c r="C461" i="173" s="1"/>
  <c r="B462" i="173" l="1"/>
  <c r="C462" i="173" s="1"/>
  <c r="B463" i="173" l="1"/>
  <c r="C463" i="173" s="1"/>
  <c r="B464" i="173" l="1"/>
  <c r="C464" i="173" s="1"/>
  <c r="B465" i="173" l="1"/>
  <c r="C465" i="173" s="1"/>
  <c r="B466" i="173" l="1"/>
  <c r="C466" i="173" s="1"/>
  <c r="B467" i="173" l="1"/>
  <c r="C467" i="173" s="1"/>
  <c r="B468" i="173" l="1"/>
  <c r="C468" i="173" s="1"/>
  <c r="B469" i="173" l="1"/>
  <c r="C469" i="173" s="1"/>
  <c r="B470" i="173" l="1"/>
  <c r="C470" i="173" s="1"/>
  <c r="B471" i="173" l="1"/>
  <c r="C471" i="173" s="1"/>
  <c r="B472" i="173" l="1"/>
  <c r="C472" i="173" s="1"/>
  <c r="B473" i="173" l="1"/>
  <c r="C473" i="173" s="1"/>
  <c r="B474" i="173" l="1"/>
  <c r="C474" i="173" s="1"/>
  <c r="B475" i="173" l="1"/>
  <c r="C475" i="173" s="1"/>
  <c r="B476" i="173" l="1"/>
  <c r="C476" i="173" s="1"/>
  <c r="B477" i="173" l="1"/>
  <c r="C477" i="173" s="1"/>
  <c r="B478" i="173" l="1"/>
  <c r="C478" i="173" s="1"/>
  <c r="B479" i="173" l="1"/>
  <c r="C479" i="173" s="1"/>
  <c r="B480" i="173" l="1"/>
  <c r="C480" i="173" s="1"/>
  <c r="B481" i="173" l="1"/>
  <c r="C481" i="173" s="1"/>
  <c r="B482" i="173" l="1"/>
  <c r="C482" i="173" s="1"/>
  <c r="B483" i="173" l="1"/>
  <c r="C483" i="173" s="1"/>
  <c r="B484" i="173" l="1"/>
  <c r="C484" i="173" s="1"/>
  <c r="B485" i="173" l="1"/>
  <c r="C485" i="173" s="1"/>
  <c r="B486" i="173" l="1"/>
  <c r="C486" i="173" s="1"/>
  <c r="B487" i="173" l="1"/>
  <c r="C487" i="173" s="1"/>
  <c r="B488" i="173" l="1"/>
  <c r="C488" i="173" s="1"/>
  <c r="B489" i="173" l="1"/>
  <c r="C489" i="173" s="1"/>
  <c r="B490" i="173" l="1"/>
  <c r="C490" i="173" s="1"/>
  <c r="B491" i="173" l="1"/>
  <c r="C491" i="173" s="1"/>
  <c r="B492" i="173" l="1"/>
  <c r="C492" i="173" s="1"/>
  <c r="B493" i="173" l="1"/>
  <c r="C493" i="173" s="1"/>
  <c r="B494" i="173" l="1"/>
  <c r="C494" i="173" s="1"/>
  <c r="B495" i="173" l="1"/>
  <c r="C495" i="173" s="1"/>
  <c r="B496" i="173" l="1"/>
  <c r="C496" i="173" s="1"/>
  <c r="B497" i="173" l="1"/>
  <c r="C497" i="173" s="1"/>
  <c r="B498" i="173" l="1"/>
  <c r="C498" i="173" s="1"/>
  <c r="B499" i="173" l="1"/>
  <c r="C499" i="173" s="1"/>
  <c r="B500" i="173" l="1"/>
  <c r="C500" i="173" s="1"/>
  <c r="B501" i="173" l="1"/>
  <c r="C501" i="173" s="1"/>
  <c r="B502" i="173" l="1"/>
  <c r="C502" i="173" s="1"/>
  <c r="B503" i="173" l="1"/>
  <c r="C503" i="173" s="1"/>
  <c r="B504" i="173" l="1"/>
  <c r="C504" i="173" s="1"/>
  <c r="B505" i="173" l="1"/>
  <c r="C505" i="173" s="1"/>
  <c r="B506" i="173" l="1"/>
  <c r="C506" i="173" s="1"/>
  <c r="B507" i="173" l="1"/>
  <c r="C507" i="173" s="1"/>
  <c r="B508" i="173" l="1"/>
  <c r="C508" i="173" s="1"/>
  <c r="B509" i="173" l="1"/>
  <c r="C509" i="173" s="1"/>
  <c r="B510" i="173" l="1"/>
  <c r="C510" i="173" s="1"/>
  <c r="B511" i="173" l="1"/>
  <c r="C511" i="173" s="1"/>
  <c r="B512" i="173" l="1"/>
  <c r="C512" i="173" s="1"/>
  <c r="B513" i="173" l="1"/>
  <c r="C513" i="173" s="1"/>
  <c r="B514" i="173" l="1"/>
  <c r="C514" i="173" s="1"/>
  <c r="B515" i="173" l="1"/>
  <c r="C515" i="173" s="1"/>
  <c r="B516" i="173" l="1"/>
  <c r="C516" i="173" s="1"/>
  <c r="B517" i="173" l="1"/>
  <c r="C517" i="173" s="1"/>
  <c r="B518" i="173" l="1"/>
  <c r="C518" i="173" s="1"/>
  <c r="B519" i="173" l="1"/>
  <c r="C519" i="173" s="1"/>
  <c r="B520" i="173" l="1"/>
  <c r="C520" i="173" s="1"/>
  <c r="B521" i="173" l="1"/>
  <c r="C521" i="173" s="1"/>
  <c r="B522" i="173" l="1"/>
  <c r="C522" i="173" s="1"/>
  <c r="B523" i="173" l="1"/>
  <c r="C523" i="173" s="1"/>
  <c r="B524" i="173" l="1"/>
  <c r="C524" i="173" s="1"/>
  <c r="B525" i="173" l="1"/>
  <c r="C525" i="173" s="1"/>
  <c r="B526" i="173" l="1"/>
  <c r="C526" i="173" s="1"/>
  <c r="B527" i="173" l="1"/>
  <c r="C527" i="173" s="1"/>
  <c r="B528" i="173" l="1"/>
  <c r="C528" i="173" s="1"/>
  <c r="B529" i="173" l="1"/>
  <c r="C529" i="173" s="1"/>
  <c r="B530" i="173" l="1"/>
  <c r="C530" i="173" s="1"/>
  <c r="B531" i="173" l="1"/>
  <c r="C531" i="173" s="1"/>
  <c r="B532" i="173" l="1"/>
  <c r="C532" i="173" s="1"/>
  <c r="B533" i="173" l="1"/>
  <c r="C533" i="173" s="1"/>
  <c r="B534" i="173" l="1"/>
  <c r="C534" i="173" s="1"/>
  <c r="B535" i="173" l="1"/>
  <c r="C535" i="173" s="1"/>
  <c r="B536" i="173" l="1"/>
  <c r="C536" i="173" s="1"/>
  <c r="B537" i="173" l="1"/>
  <c r="C537" i="173" s="1"/>
  <c r="B538" i="173" l="1"/>
  <c r="C538" i="173" s="1"/>
  <c r="B539" i="173" l="1"/>
  <c r="C539" i="173" s="1"/>
  <c r="B540" i="173" l="1"/>
  <c r="C540" i="173" s="1"/>
  <c r="B541" i="173" l="1"/>
  <c r="C541" i="173" s="1"/>
  <c r="B542" i="173" l="1"/>
  <c r="C542" i="173" s="1"/>
  <c r="B543" i="173" l="1"/>
  <c r="C543" i="173" s="1"/>
  <c r="B544" i="173" l="1"/>
  <c r="C544" i="173" s="1"/>
  <c r="B545" i="173" l="1"/>
  <c r="C545" i="173" s="1"/>
  <c r="B546" i="173" l="1"/>
  <c r="C546" i="173" s="1"/>
  <c r="B547" i="173" l="1"/>
  <c r="C547" i="173" s="1"/>
  <c r="B548" i="173" l="1"/>
  <c r="C548" i="173" s="1"/>
  <c r="B549" i="173" l="1"/>
  <c r="C549" i="173" s="1"/>
  <c r="B550" i="173" l="1"/>
  <c r="C550" i="173" s="1"/>
  <c r="B551" i="173" l="1"/>
  <c r="C551" i="173" s="1"/>
  <c r="B552" i="173" l="1"/>
  <c r="C552" i="173" s="1"/>
  <c r="B553" i="173" l="1"/>
  <c r="C553" i="173" s="1"/>
  <c r="B554" i="173" l="1"/>
  <c r="C554" i="173" s="1"/>
  <c r="B555" i="173" l="1"/>
  <c r="C555" i="173" s="1"/>
  <c r="B556" i="173" l="1"/>
  <c r="C556" i="173" s="1"/>
  <c r="B557" i="173" l="1"/>
  <c r="C557" i="173" s="1"/>
  <c r="B558" i="173" l="1"/>
  <c r="C558" i="173" s="1"/>
  <c r="B559" i="173" l="1"/>
  <c r="C559" i="173" s="1"/>
  <c r="B560" i="173" l="1"/>
  <c r="C560" i="173" s="1"/>
  <c r="B561" i="173" l="1"/>
  <c r="C561" i="173" s="1"/>
  <c r="B562" i="173" l="1"/>
  <c r="C562" i="173" s="1"/>
  <c r="B563" i="173" l="1"/>
  <c r="C563" i="173" s="1"/>
  <c r="B564" i="173" l="1"/>
  <c r="C564" i="173" s="1"/>
  <c r="B565" i="173" l="1"/>
  <c r="C565" i="173" s="1"/>
  <c r="B566" i="173" l="1"/>
  <c r="C566" i="173" s="1"/>
  <c r="T18" i="173" l="1"/>
  <c r="U17" i="173" s="1"/>
  <c r="B567" i="173"/>
  <c r="C567" i="173" s="1"/>
  <c r="AJ18" i="173" l="1"/>
  <c r="B568" i="173"/>
  <c r="C568" i="173" s="1"/>
  <c r="AJ17" i="173"/>
  <c r="AM10" i="173"/>
  <c r="AJ16" i="173" l="1"/>
  <c r="B569" i="173"/>
  <c r="C569" i="173" s="1"/>
  <c r="AL10" i="173" l="1"/>
  <c r="AP10" i="173"/>
  <c r="B570" i="173"/>
  <c r="C570" i="173" s="1"/>
  <c r="AR10" i="173" l="1"/>
  <c r="AP21" i="173"/>
  <c r="B571" i="173"/>
  <c r="C571" i="173" s="1"/>
  <c r="B572" i="173" l="1"/>
  <c r="C572" i="173" s="1"/>
  <c r="B573" i="173" l="1"/>
  <c r="C573" i="173" s="1"/>
  <c r="B574" i="173" l="1"/>
  <c r="C574" i="173" s="1"/>
  <c r="B575" i="173" l="1"/>
  <c r="C575" i="173" s="1"/>
  <c r="B576" i="173" l="1"/>
  <c r="C576" i="173" s="1"/>
  <c r="B577" i="173" l="1"/>
  <c r="C577" i="173" s="1"/>
  <c r="B578" i="173" l="1"/>
  <c r="C578" i="173" s="1"/>
  <c r="B579" i="173" l="1"/>
  <c r="C579" i="173" s="1"/>
  <c r="B580" i="173" l="1"/>
  <c r="C580" i="173" s="1"/>
  <c r="B581" i="173" l="1"/>
  <c r="C581" i="173" s="1"/>
  <c r="B582" i="173" l="1"/>
  <c r="C582" i="173" s="1"/>
  <c r="B583" i="173" l="1"/>
  <c r="C583" i="173" s="1"/>
  <c r="B584" i="173" l="1"/>
  <c r="C584" i="173" s="1"/>
  <c r="B585" i="173" l="1"/>
  <c r="C585" i="173" s="1"/>
  <c r="B586" i="173" l="1"/>
  <c r="C586" i="173" s="1"/>
  <c r="B587" i="173" l="1"/>
  <c r="C587" i="173" s="1"/>
  <c r="B588" i="173" l="1"/>
  <c r="C588" i="173" s="1"/>
  <c r="B589" i="173" l="1"/>
  <c r="C589" i="173" s="1"/>
  <c r="B590" i="173" l="1"/>
  <c r="C590" i="173" s="1"/>
  <c r="B591" i="173" l="1"/>
  <c r="C591" i="173" s="1"/>
  <c r="B592" i="173" l="1"/>
  <c r="C592" i="173" s="1"/>
  <c r="B593" i="173" l="1"/>
  <c r="C593" i="173" s="1"/>
  <c r="B594" i="173" l="1"/>
  <c r="C594" i="173" s="1"/>
  <c r="B595" i="173" l="1"/>
  <c r="C595" i="173" s="1"/>
  <c r="B596" i="173" l="1"/>
  <c r="C596" i="173" s="1"/>
  <c r="B597" i="173" l="1"/>
  <c r="C597" i="173" s="1"/>
  <c r="B598" i="173" l="1"/>
  <c r="C598" i="173" s="1"/>
  <c r="B599" i="173" l="1"/>
  <c r="C599" i="173" s="1"/>
  <c r="B600" i="173" l="1"/>
  <c r="C600" i="173" s="1"/>
  <c r="B601" i="173" l="1"/>
  <c r="C601" i="173" s="1"/>
  <c r="B602" i="173" l="1"/>
  <c r="C602" i="173" s="1"/>
  <c r="B603" i="173" l="1"/>
  <c r="C603" i="173" s="1"/>
  <c r="B604" i="173" l="1"/>
  <c r="C604" i="173" s="1"/>
  <c r="B605" i="173" l="1"/>
  <c r="C605" i="173" s="1"/>
  <c r="B606" i="173" l="1"/>
  <c r="C606" i="173" s="1"/>
  <c r="B607" i="173" l="1"/>
  <c r="C607" i="173" s="1"/>
  <c r="B608" i="173" l="1"/>
  <c r="C608" i="173" s="1"/>
  <c r="B609" i="173" l="1"/>
  <c r="C609" i="173" s="1"/>
  <c r="B610" i="173" l="1"/>
  <c r="C610" i="173" s="1"/>
  <c r="B611" i="173" l="1"/>
  <c r="C611" i="173" s="1"/>
  <c r="B612" i="173" l="1"/>
  <c r="C612" i="173" s="1"/>
  <c r="B613" i="173" l="1"/>
  <c r="C613" i="173" s="1"/>
  <c r="B614" i="173" l="1"/>
  <c r="C614" i="173" s="1"/>
  <c r="B615" i="173" l="1"/>
  <c r="C615" i="173" s="1"/>
  <c r="B616" i="173" l="1"/>
  <c r="C616" i="173" s="1"/>
  <c r="B617" i="173" l="1"/>
  <c r="C617" i="173" s="1"/>
  <c r="B618" i="173" l="1"/>
  <c r="C618" i="173" s="1"/>
  <c r="B619" i="173" l="1"/>
  <c r="C619" i="173" s="1"/>
  <c r="B620" i="173" l="1"/>
  <c r="C620" i="173" s="1"/>
  <c r="B621" i="173" l="1"/>
  <c r="C621" i="173" s="1"/>
  <c r="B622" i="173" l="1"/>
  <c r="C622" i="173" s="1"/>
  <c r="B623" i="173" l="1"/>
  <c r="C623" i="173" s="1"/>
  <c r="B624" i="173" l="1"/>
  <c r="C624" i="173" s="1"/>
  <c r="B625" i="173" l="1"/>
  <c r="B626" i="173" l="1"/>
  <c r="C626" i="173" s="1"/>
  <c r="C625" i="173"/>
  <c r="B627" i="173" l="1"/>
  <c r="C627" i="173" l="1"/>
  <c r="B628" i="173"/>
  <c r="C628" i="173" s="1"/>
  <c r="B629" i="173" l="1"/>
  <c r="B630" i="173" l="1"/>
  <c r="C630" i="173" s="1"/>
  <c r="C629" i="173"/>
  <c r="B631" i="173" l="1"/>
  <c r="C631" i="173" l="1"/>
  <c r="B632" i="173"/>
  <c r="C632" i="173" s="1"/>
  <c r="B633" i="173" l="1"/>
  <c r="B634" i="173" l="1"/>
  <c r="C634" i="173" s="1"/>
  <c r="C633" i="173"/>
  <c r="B635" i="173" l="1"/>
  <c r="C635" i="173" s="1"/>
  <c r="B636" i="173" l="1"/>
  <c r="C636" i="173" s="1"/>
  <c r="B637" i="173" l="1"/>
  <c r="C637" i="173" s="1"/>
  <c r="B638" i="173" l="1"/>
  <c r="C638" i="173" s="1"/>
  <c r="B639" i="173" l="1"/>
  <c r="C639" i="173" s="1"/>
  <c r="B640" i="173" l="1"/>
  <c r="C640" i="173" s="1"/>
  <c r="B641" i="173" l="1"/>
  <c r="C641" i="173" s="1"/>
  <c r="B642" i="173" l="1"/>
  <c r="C642" i="173" s="1"/>
  <c r="B643" i="173" l="1"/>
  <c r="C643" i="173" s="1"/>
  <c r="B644" i="173" l="1"/>
  <c r="C644" i="173" s="1"/>
  <c r="B645" i="173" l="1"/>
  <c r="C645" i="173" s="1"/>
  <c r="B646" i="173" l="1"/>
  <c r="C646" i="173" s="1"/>
  <c r="B647" i="173" l="1"/>
  <c r="C647" i="173" s="1"/>
  <c r="B648" i="173" l="1"/>
  <c r="C648" i="173" s="1"/>
  <c r="B649" i="173" l="1"/>
  <c r="C649" i="173" s="1"/>
  <c r="B650" i="173" l="1"/>
  <c r="C650" i="173" s="1"/>
  <c r="B651" i="173" l="1"/>
  <c r="C651" i="173" s="1"/>
  <c r="B652" i="173" l="1"/>
  <c r="C652" i="173" s="1"/>
  <c r="B653" i="173" l="1"/>
  <c r="C653" i="173" s="1"/>
  <c r="B654" i="173" l="1"/>
  <c r="C654" i="173" s="1"/>
  <c r="B655" i="173" l="1"/>
  <c r="C655" i="173" s="1"/>
  <c r="B656" i="173" l="1"/>
  <c r="C656" i="173" s="1"/>
  <c r="B657" i="173" l="1"/>
  <c r="C657" i="173" s="1"/>
  <c r="B658" i="173" l="1"/>
  <c r="C658" i="173" s="1"/>
  <c r="B659" i="173" l="1"/>
  <c r="C659" i="173" s="1"/>
  <c r="B660" i="173" l="1"/>
  <c r="C660" i="173" s="1"/>
  <c r="B661" i="173" l="1"/>
  <c r="C661" i="173" s="1"/>
  <c r="B662" i="173" l="1"/>
  <c r="C662" i="173" s="1"/>
  <c r="B663" i="173" l="1"/>
  <c r="C663" i="173" s="1"/>
  <c r="B664" i="173" l="1"/>
  <c r="C664" i="173" s="1"/>
  <c r="B665" i="173" l="1"/>
  <c r="C665" i="173" s="1"/>
  <c r="B666" i="173" l="1"/>
  <c r="C666" i="173" s="1"/>
  <c r="B667" i="173" l="1"/>
  <c r="C667" i="173" s="1"/>
  <c r="B668" i="173" l="1"/>
  <c r="C668" i="173" s="1"/>
  <c r="B669" i="173" l="1"/>
  <c r="C669" i="173" s="1"/>
  <c r="B670" i="173" l="1"/>
  <c r="C670" i="173" s="1"/>
  <c r="B671" i="173" l="1"/>
  <c r="C671" i="173" s="1"/>
  <c r="B672" i="173" l="1"/>
  <c r="C672" i="173" s="1"/>
  <c r="B673" i="173" l="1"/>
  <c r="C673" i="173" s="1"/>
  <c r="B674" i="173" l="1"/>
  <c r="C674" i="173" s="1"/>
  <c r="B675" i="173" l="1"/>
  <c r="C675" i="173" s="1"/>
  <c r="B676" i="173" l="1"/>
  <c r="C676" i="173" s="1"/>
  <c r="B677" i="173" l="1"/>
  <c r="C677" i="173" s="1"/>
  <c r="B678" i="173" l="1"/>
  <c r="C678" i="173" s="1"/>
  <c r="B679" i="173" l="1"/>
  <c r="C679" i="173" s="1"/>
  <c r="B680" i="173" l="1"/>
  <c r="C680" i="173" s="1"/>
  <c r="B681" i="173" l="1"/>
  <c r="C681" i="173" s="1"/>
  <c r="B682" i="173" l="1"/>
  <c r="C682" i="173" s="1"/>
  <c r="B683" i="173" l="1"/>
  <c r="C683" i="173" s="1"/>
  <c r="B684" i="173" l="1"/>
  <c r="C684" i="173" s="1"/>
  <c r="B685" i="173" l="1"/>
  <c r="C685" i="173" s="1"/>
  <c r="B686" i="173" l="1"/>
  <c r="C686" i="173" s="1"/>
  <c r="B687" i="173" l="1"/>
  <c r="C687" i="173" s="1"/>
  <c r="B688" i="173" l="1"/>
  <c r="C688" i="173" s="1"/>
  <c r="B689" i="173" l="1"/>
  <c r="C689" i="173" s="1"/>
  <c r="B690" i="173" l="1"/>
  <c r="C690" i="173" s="1"/>
  <c r="B691" i="173" l="1"/>
  <c r="C691" i="173" s="1"/>
  <c r="B692" i="173" l="1"/>
  <c r="C692" i="173" s="1"/>
  <c r="B693" i="173" l="1"/>
  <c r="C693" i="173" s="1"/>
  <c r="B694" i="173" l="1"/>
  <c r="C694" i="173" s="1"/>
  <c r="B695" i="173" l="1"/>
  <c r="C695" i="173" s="1"/>
  <c r="B696" i="173" l="1"/>
  <c r="C696" i="173" s="1"/>
  <c r="B697" i="173" l="1"/>
  <c r="C697" i="173" s="1"/>
  <c r="B698" i="173" l="1"/>
  <c r="C698" i="173" s="1"/>
  <c r="B699" i="173" l="1"/>
  <c r="C699" i="173" s="1"/>
  <c r="B700" i="173" l="1"/>
  <c r="C700" i="173" s="1"/>
  <c r="B701" i="173" l="1"/>
  <c r="C701" i="173" s="1"/>
  <c r="B702" i="173" l="1"/>
  <c r="C702" i="173" s="1"/>
  <c r="B703" i="173" l="1"/>
  <c r="C703" i="173" s="1"/>
  <c r="B704" i="173" l="1"/>
  <c r="C704" i="173" s="1"/>
  <c r="B705" i="173" l="1"/>
  <c r="C705" i="173" s="1"/>
  <c r="B706" i="173" l="1"/>
  <c r="C706" i="173" s="1"/>
  <c r="B707" i="173" l="1"/>
  <c r="C707" i="173" s="1"/>
  <c r="B708" i="173" l="1"/>
  <c r="C708" i="173" s="1"/>
  <c r="B709" i="173" l="1"/>
  <c r="C709" i="173" s="1"/>
  <c r="B710" i="173" l="1"/>
  <c r="C710" i="173" s="1"/>
  <c r="B711" i="173" l="1"/>
  <c r="C711" i="173" s="1"/>
  <c r="B712" i="173" l="1"/>
  <c r="C712" i="173" s="1"/>
  <c r="B713" i="173" l="1"/>
  <c r="C713" i="173" s="1"/>
  <c r="B714" i="173" l="1"/>
  <c r="C714" i="173" s="1"/>
  <c r="B715" i="173" l="1"/>
  <c r="C715" i="173" s="1"/>
  <c r="B716" i="173" l="1"/>
  <c r="C716" i="173" s="1"/>
  <c r="B717" i="173" l="1"/>
  <c r="C717" i="173" s="1"/>
  <c r="B718" i="173" l="1"/>
  <c r="C718" i="173" s="1"/>
  <c r="B719" i="173" l="1"/>
  <c r="C719" i="173" s="1"/>
  <c r="B720" i="173" l="1"/>
  <c r="C720" i="173" s="1"/>
  <c r="B721" i="173" l="1"/>
  <c r="C721" i="173" s="1"/>
  <c r="B722" i="173" l="1"/>
  <c r="C722" i="173" s="1"/>
  <c r="B723" i="173" l="1"/>
  <c r="C723" i="173" s="1"/>
  <c r="B724" i="173" l="1"/>
  <c r="C724" i="173" s="1"/>
  <c r="B725" i="173" l="1"/>
  <c r="C725" i="173" s="1"/>
  <c r="B726" i="173" l="1"/>
  <c r="C726" i="173" s="1"/>
  <c r="B727" i="173" l="1"/>
  <c r="C727" i="173" s="1"/>
  <c r="B728" i="173" l="1"/>
  <c r="C728" i="173" s="1"/>
  <c r="B729" i="173" l="1"/>
  <c r="C729" i="173" s="1"/>
  <c r="B730" i="173" l="1"/>
  <c r="C730" i="173" s="1"/>
  <c r="B731" i="173" l="1"/>
  <c r="C731" i="173" s="1"/>
  <c r="B732" i="173" l="1"/>
  <c r="C732" i="173" s="1"/>
  <c r="B733" i="173" l="1"/>
  <c r="C733" i="173" s="1"/>
  <c r="B734" i="173" l="1"/>
  <c r="C734" i="173" s="1"/>
  <c r="B735" i="173" l="1"/>
  <c r="C735" i="173" s="1"/>
  <c r="B736" i="173" l="1"/>
  <c r="C736" i="173" s="1"/>
  <c r="B737" i="173" l="1"/>
  <c r="C737" i="173" s="1"/>
  <c r="B738" i="173" l="1"/>
  <c r="C738" i="173" s="1"/>
  <c r="B739" i="173" l="1"/>
  <c r="C739" i="173" s="1"/>
  <c r="B740" i="173" l="1"/>
  <c r="C740" i="173" s="1"/>
  <c r="B741" i="173" l="1"/>
  <c r="C741" i="173" s="1"/>
  <c r="B742" i="173" l="1"/>
  <c r="C742" i="173" s="1"/>
  <c r="B743" i="173" l="1"/>
  <c r="C743" i="173" s="1"/>
  <c r="B744" i="173" l="1"/>
  <c r="C744" i="173" s="1"/>
  <c r="B745" i="173" l="1"/>
  <c r="C745" i="173" s="1"/>
  <c r="B746" i="173" l="1"/>
  <c r="C746" i="173" s="1"/>
  <c r="B747" i="173" l="1"/>
  <c r="C747" i="173" s="1"/>
  <c r="B748" i="173" l="1"/>
  <c r="C748" i="173" s="1"/>
  <c r="B749" i="173" l="1"/>
  <c r="C749" i="173" s="1"/>
  <c r="B750" i="173" l="1"/>
  <c r="C750" i="173" s="1"/>
  <c r="B751" i="173" l="1"/>
  <c r="C751" i="173" s="1"/>
  <c r="B752" i="173" l="1"/>
  <c r="C752" i="173" s="1"/>
  <c r="B753" i="173" l="1"/>
  <c r="C753" i="173" s="1"/>
  <c r="B754" i="173" l="1"/>
  <c r="C754" i="173" s="1"/>
  <c r="B755" i="173" l="1"/>
  <c r="C755" i="173" s="1"/>
  <c r="B756" i="173" l="1"/>
  <c r="C756" i="173" s="1"/>
  <c r="B757" i="173" l="1"/>
  <c r="C757" i="173" s="1"/>
  <c r="B758" i="173" l="1"/>
  <c r="C758" i="173" s="1"/>
  <c r="B759" i="173" l="1"/>
  <c r="C759" i="173" s="1"/>
  <c r="B760" i="173" l="1"/>
  <c r="C760" i="173" s="1"/>
  <c r="B761" i="173" l="1"/>
  <c r="C761" i="173" s="1"/>
  <c r="B762" i="173" l="1"/>
  <c r="C762" i="173" s="1"/>
  <c r="B763" i="173" l="1"/>
  <c r="C763" i="173" s="1"/>
  <c r="B764" i="173" l="1"/>
  <c r="C764" i="173" s="1"/>
  <c r="B765" i="173" l="1"/>
  <c r="C765" i="173" s="1"/>
  <c r="T15" i="173" l="1"/>
  <c r="T21" i="173"/>
  <c r="X12" i="173" s="1"/>
  <c r="T20" i="173"/>
  <c r="B766" i="173"/>
  <c r="C766" i="173" s="1"/>
  <c r="B767" i="173"/>
  <c r="U20" i="173" l="1"/>
  <c r="X8" i="173" s="1"/>
  <c r="AJ21" i="173"/>
  <c r="X11" i="173"/>
  <c r="AD18" i="173" s="1"/>
  <c r="I5" i="174" s="1"/>
  <c r="C767" i="173"/>
  <c r="B6" i="173"/>
  <c r="B5" i="173"/>
  <c r="T8" i="173" l="1"/>
  <c r="T11" i="173"/>
  <c r="T12" i="173"/>
  <c r="T9" i="173"/>
  <c r="T14" i="173"/>
  <c r="AM11" i="173"/>
  <c r="AJ20" i="173"/>
  <c r="AJ19" i="173" s="1"/>
  <c r="AP11" i="173" s="1"/>
  <c r="C5" i="173"/>
  <c r="C6" i="173"/>
  <c r="AP22" i="173" l="1"/>
  <c r="AR11" i="173"/>
  <c r="U14" i="173"/>
  <c r="AJ15" i="173"/>
  <c r="U11" i="173"/>
  <c r="AJ12" i="173"/>
  <c r="U8" i="173"/>
  <c r="AJ9" i="173"/>
  <c r="AL11" i="173"/>
  <c r="AD16" i="173"/>
  <c r="AD9" i="173"/>
  <c r="I4" i="174" s="1"/>
  <c r="AJ11" i="173" l="1"/>
  <c r="AJ10" i="173" s="1"/>
  <c r="AM8" i="173"/>
  <c r="AJ8" i="173"/>
  <c r="AJ7" i="173" s="1"/>
  <c r="AP7" i="173" s="1"/>
  <c r="AM7" i="173"/>
  <c r="AJ14" i="173"/>
  <c r="AJ13" i="173" s="1"/>
  <c r="AP9" i="173" s="1"/>
  <c r="AM9" i="173"/>
  <c r="I6" i="174"/>
  <c r="AD19" i="173"/>
  <c r="I7" i="174" s="1"/>
  <c r="AR7" i="173" l="1"/>
  <c r="AP18" i="173"/>
  <c r="AP20" i="173"/>
  <c r="AR9" i="173"/>
  <c r="AL8" i="173"/>
  <c r="AP8" i="173"/>
  <c r="AL9" i="173"/>
  <c r="AL7" i="173"/>
  <c r="AR8" i="173" l="1"/>
  <c r="AP19" i="173"/>
  <c r="AJ38" i="173"/>
</calcChain>
</file>

<file path=xl/sharedStrings.xml><?xml version="1.0" encoding="utf-8"?>
<sst xmlns="http://schemas.openxmlformats.org/spreadsheetml/2006/main" count="223" uniqueCount="131">
  <si>
    <t>Date</t>
    <phoneticPr fontId="18"/>
  </si>
  <si>
    <t>Time</t>
    <phoneticPr fontId="18"/>
  </si>
  <si>
    <t>水位計高さ</t>
    <rPh sb="0" eb="3">
      <t>スイイケイ</t>
    </rPh>
    <rPh sb="3" eb="4">
      <t>タカ</t>
    </rPh>
    <phoneticPr fontId="18"/>
  </si>
  <si>
    <t>m</t>
    <phoneticPr fontId="18"/>
  </si>
  <si>
    <t>水位</t>
    <rPh sb="0" eb="2">
      <t>スイイ</t>
    </rPh>
    <phoneticPr fontId="18"/>
  </si>
  <si>
    <t>+</t>
  </si>
  <si>
    <t>m/s</t>
  </si>
  <si>
    <t>地点</t>
    <rPh sb="0" eb="2">
      <t>チテン</t>
    </rPh>
    <phoneticPr fontId="18"/>
  </si>
  <si>
    <t>大気圧</t>
    <rPh sb="0" eb="3">
      <t>タイキアツ</t>
    </rPh>
    <phoneticPr fontId="18"/>
  </si>
  <si>
    <t>水位+大気圧</t>
    <rPh sb="0" eb="2">
      <t>スイイ</t>
    </rPh>
    <rPh sb="3" eb="5">
      <t>タイキ</t>
    </rPh>
    <rPh sb="5" eb="6">
      <t>アツ</t>
    </rPh>
    <phoneticPr fontId="18"/>
  </si>
  <si>
    <t>水深</t>
    <rPh sb="0" eb="2">
      <t>スイシン</t>
    </rPh>
    <phoneticPr fontId="18"/>
  </si>
  <si>
    <t>対象区間</t>
    <rPh sb="0" eb="2">
      <t>タイショウ</t>
    </rPh>
    <rPh sb="2" eb="4">
      <t>クカン</t>
    </rPh>
    <phoneticPr fontId="18"/>
  </si>
  <si>
    <t>m/s</t>
    <phoneticPr fontId="18"/>
  </si>
  <si>
    <t>No</t>
    <phoneticPr fontId="18"/>
  </si>
  <si>
    <t>LEVEL</t>
    <phoneticPr fontId="18"/>
  </si>
  <si>
    <t>yyyy/m/dd</t>
    <phoneticPr fontId="18"/>
  </si>
  <si>
    <t>time</t>
    <phoneticPr fontId="18"/>
  </si>
  <si>
    <t>時間</t>
    <rPh sb="0" eb="2">
      <t>ジカン</t>
    </rPh>
    <phoneticPr fontId="18"/>
  </si>
  <si>
    <t>日付</t>
    <rPh sb="0" eb="2">
      <t>ヒヅケ</t>
    </rPh>
    <phoneticPr fontId="18"/>
  </si>
  <si>
    <t>baro読値</t>
    <rPh sb="4" eb="5">
      <t>ヨ</t>
    </rPh>
    <rPh sb="5" eb="6">
      <t>アタイ</t>
    </rPh>
    <phoneticPr fontId="18"/>
  </si>
  <si>
    <t>GL+m</t>
    <phoneticPr fontId="18"/>
  </si>
  <si>
    <t>←事前に高さを計測しておくこと。</t>
    <rPh sb="1" eb="3">
      <t>ジゼン</t>
    </rPh>
    <rPh sb="4" eb="5">
      <t>タカ</t>
    </rPh>
    <rPh sb="7" eb="9">
      <t>ケイソク</t>
    </rPh>
    <phoneticPr fontId="18"/>
  </si>
  <si>
    <t>1回目</t>
    <rPh sb="1" eb="3">
      <t>カイメ</t>
    </rPh>
    <phoneticPr fontId="18"/>
  </si>
  <si>
    <t>2回目</t>
    <rPh sb="1" eb="3">
      <t>カイメ</t>
    </rPh>
    <phoneticPr fontId="18"/>
  </si>
  <si>
    <t>3回目</t>
    <rPh sb="1" eb="3">
      <t>カイメ</t>
    </rPh>
    <phoneticPr fontId="18"/>
  </si>
  <si>
    <t>4回目</t>
    <rPh sb="1" eb="3">
      <t>カイメ</t>
    </rPh>
    <phoneticPr fontId="18"/>
  </si>
  <si>
    <t>5回目</t>
    <rPh sb="1" eb="3">
      <t>カイメ</t>
    </rPh>
    <phoneticPr fontId="18"/>
  </si>
  <si>
    <t>cm/s</t>
    <phoneticPr fontId="18"/>
  </si>
  <si>
    <t>④透水係数確認</t>
    <rPh sb="1" eb="3">
      <t>トウスイ</t>
    </rPh>
    <rPh sb="3" eb="5">
      <t>ケイスウ</t>
    </rPh>
    <rPh sb="5" eb="7">
      <t>カクニン</t>
    </rPh>
    <phoneticPr fontId="18"/>
  </si>
  <si>
    <t>max</t>
    <phoneticPr fontId="18"/>
  </si>
  <si>
    <t>min</t>
    <phoneticPr fontId="18"/>
  </si>
  <si>
    <t>LEVEL</t>
  </si>
  <si>
    <t>TEMPERATURE</t>
  </si>
  <si>
    <t>Date</t>
  </si>
  <si>
    <t>Time</t>
  </si>
  <si>
    <t>ms</t>
  </si>
  <si>
    <t>6回目</t>
    <rPh sb="1" eb="3">
      <t>カイメ</t>
    </rPh>
    <phoneticPr fontId="18"/>
  </si>
  <si>
    <t>回目</t>
    <rPh sb="0" eb="1">
      <t>カイ</t>
    </rPh>
    <rPh sb="1" eb="2">
      <t>メ</t>
    </rPh>
    <phoneticPr fontId="18"/>
  </si>
  <si>
    <t>DT</t>
    <phoneticPr fontId="18"/>
  </si>
  <si>
    <t>ms</t>
    <phoneticPr fontId="18"/>
  </si>
  <si>
    <t>aveKfs</t>
    <phoneticPr fontId="18"/>
  </si>
  <si>
    <t>計測単位</t>
    <rPh sb="0" eb="2">
      <t>ケイソク</t>
    </rPh>
    <rPh sb="2" eb="4">
      <t>タンイ</t>
    </rPh>
    <phoneticPr fontId="18"/>
  </si>
  <si>
    <t>s</t>
    <phoneticPr fontId="18"/>
  </si>
  <si>
    <t>baro</t>
    <phoneticPr fontId="18"/>
  </si>
  <si>
    <t>1s</t>
    <phoneticPr fontId="18"/>
  </si>
  <si>
    <t>1e</t>
    <phoneticPr fontId="18"/>
  </si>
  <si>
    <t>2s</t>
    <phoneticPr fontId="18"/>
  </si>
  <si>
    <t>2e</t>
    <phoneticPr fontId="18"/>
  </si>
  <si>
    <t>3s</t>
    <phoneticPr fontId="18"/>
  </si>
  <si>
    <t>3e</t>
    <phoneticPr fontId="18"/>
  </si>
  <si>
    <t>4s</t>
    <phoneticPr fontId="18"/>
  </si>
  <si>
    <t>4e</t>
    <phoneticPr fontId="18"/>
  </si>
  <si>
    <t>5e</t>
    <phoneticPr fontId="18"/>
  </si>
  <si>
    <t>5s</t>
    <phoneticPr fontId="18"/>
  </si>
  <si>
    <t>経過時間</t>
    <rPh sb="0" eb="4">
      <t>ケイカジカン</t>
    </rPh>
    <phoneticPr fontId="26"/>
  </si>
  <si>
    <t>kfs=</t>
    <phoneticPr fontId="18"/>
  </si>
  <si>
    <t>水位計の読み値（データ貼付け箇所）</t>
    <rPh sb="0" eb="2">
      <t>スイイ</t>
    </rPh>
    <rPh sb="2" eb="3">
      <t>ケイ</t>
    </rPh>
    <rPh sb="4" eb="5">
      <t>ヨ</t>
    </rPh>
    <rPh sb="6" eb="7">
      <t>アタイ</t>
    </rPh>
    <rPh sb="11" eb="13">
      <t>ハリツ</t>
    </rPh>
    <rPh sb="14" eb="16">
      <t>カショ</t>
    </rPh>
    <phoneticPr fontId="18"/>
  </si>
  <si>
    <t>試験面からの水位</t>
    <rPh sb="0" eb="2">
      <t>シケン</t>
    </rPh>
    <rPh sb="2" eb="3">
      <t>メン</t>
    </rPh>
    <rPh sb="6" eb="8">
      <t>スイイ</t>
    </rPh>
    <phoneticPr fontId="18"/>
  </si>
  <si>
    <t>水位計読み値-大気圧（水位計先端からの水深）</t>
    <rPh sb="0" eb="2">
      <t>スイイ</t>
    </rPh>
    <rPh sb="2" eb="3">
      <t>ケイ</t>
    </rPh>
    <rPh sb="3" eb="4">
      <t>ヨ</t>
    </rPh>
    <rPh sb="5" eb="6">
      <t>アタイ</t>
    </rPh>
    <rPh sb="7" eb="10">
      <t>タイキアツ</t>
    </rPh>
    <rPh sb="11" eb="13">
      <t>スイイ</t>
    </rPh>
    <rPh sb="13" eb="14">
      <t>ケイ</t>
    </rPh>
    <rPh sb="14" eb="16">
      <t>センタン</t>
    </rPh>
    <rPh sb="19" eb="21">
      <t>スイシン</t>
    </rPh>
    <phoneticPr fontId="18"/>
  </si>
  <si>
    <t>水位低下勾配計算用の計測起終点
(1s,1eなどを入力)</t>
    <rPh sb="0" eb="4">
      <t>スイイテイカ</t>
    </rPh>
    <rPh sb="4" eb="6">
      <t>コウバイ</t>
    </rPh>
    <rPh sb="6" eb="8">
      <t>ケイサン</t>
    </rPh>
    <rPh sb="8" eb="9">
      <t>ヨウ</t>
    </rPh>
    <rPh sb="10" eb="12">
      <t>ケイソク</t>
    </rPh>
    <rPh sb="12" eb="15">
      <t>キシュウテン</t>
    </rPh>
    <rPh sb="25" eb="27">
      <t>ニュウリョク</t>
    </rPh>
    <phoneticPr fontId="18"/>
  </si>
  <si>
    <t>水位(m)</t>
    <rPh sb="0" eb="2">
      <t>スイイ</t>
    </rPh>
    <phoneticPr fontId="18"/>
  </si>
  <si>
    <t>経過時間(s)</t>
    <rPh sb="0" eb="4">
      <t>ケイカジカン</t>
    </rPh>
    <phoneticPr fontId="18"/>
  </si>
  <si>
    <t>経過時間(m)</t>
    <rPh sb="0" eb="4">
      <t>ケイカジカン</t>
    </rPh>
    <phoneticPr fontId="18"/>
  </si>
  <si>
    <t>①データ入力</t>
    <rPh sb="4" eb="6">
      <t>ニュウリョク</t>
    </rPh>
    <phoneticPr fontId="18"/>
  </si>
  <si>
    <t>②水位低下速度Sの算定</t>
    <rPh sb="1" eb="3">
      <t>スイイ</t>
    </rPh>
    <rPh sb="3" eb="5">
      <t>テイカ</t>
    </rPh>
    <rPh sb="5" eb="7">
      <t>ソクド</t>
    </rPh>
    <rPh sb="9" eb="11">
      <t>サンテイ</t>
    </rPh>
    <phoneticPr fontId="18"/>
  </si>
  <si>
    <t>・水位低下速度S(m/s)を算出するために、n回目の注水の開始時間、終了時間を入力</t>
    <rPh sb="1" eb="3">
      <t>スイイ</t>
    </rPh>
    <rPh sb="3" eb="5">
      <t>テイカ</t>
    </rPh>
    <rPh sb="5" eb="7">
      <t>ソクド</t>
    </rPh>
    <rPh sb="14" eb="16">
      <t>サンシュツ</t>
    </rPh>
    <rPh sb="23" eb="25">
      <t>カイメ</t>
    </rPh>
    <rPh sb="26" eb="28">
      <t>チュウスイ</t>
    </rPh>
    <rPh sb="29" eb="31">
      <t>カイシ</t>
    </rPh>
    <rPh sb="31" eb="33">
      <t>ジカン</t>
    </rPh>
    <rPh sb="34" eb="36">
      <t>シュウリョウ</t>
    </rPh>
    <rPh sb="36" eb="38">
      <t>ジカン</t>
    </rPh>
    <rPh sb="39" eb="41">
      <t>ニュウリョク</t>
    </rPh>
    <phoneticPr fontId="18"/>
  </si>
  <si>
    <t>水位低下速度S(m/s)</t>
    <rPh sb="0" eb="4">
      <t>スイイテイカ</t>
    </rPh>
    <rPh sb="4" eb="6">
      <t>ソクド</t>
    </rPh>
    <phoneticPr fontId="18"/>
  </si>
  <si>
    <t>③採用水位低下速度における透水係数算出</t>
    <rPh sb="1" eb="3">
      <t>サイヨウ</t>
    </rPh>
    <rPh sb="3" eb="7">
      <t>スイイテイカ</t>
    </rPh>
    <rPh sb="7" eb="9">
      <t>ソクド</t>
    </rPh>
    <rPh sb="13" eb="15">
      <t>トウスイ</t>
    </rPh>
    <rPh sb="15" eb="17">
      <t>ケイスウ</t>
    </rPh>
    <rPh sb="17" eb="19">
      <t>サンシュツ</t>
    </rPh>
    <phoneticPr fontId="18"/>
  </si>
  <si>
    <t>土壌パラメータ</t>
    <rPh sb="0" eb="2">
      <t>ドジョウ</t>
    </rPh>
    <phoneticPr fontId="18"/>
  </si>
  <si>
    <t>試験機本体内径</t>
    <phoneticPr fontId="18"/>
  </si>
  <si>
    <t>試験機本体半径</t>
    <rPh sb="5" eb="7">
      <t>ハンケイ</t>
    </rPh>
    <phoneticPr fontId="18"/>
  </si>
  <si>
    <t>試験機貫入深さ</t>
    <rPh sb="0" eb="3">
      <t>シケンキ</t>
    </rPh>
    <rPh sb="3" eb="5">
      <t>カンニュウ</t>
    </rPh>
    <rPh sb="5" eb="6">
      <t>フカ</t>
    </rPh>
    <phoneticPr fontId="18"/>
  </si>
  <si>
    <t>水面断面積</t>
    <rPh sb="0" eb="2">
      <t>スイメン</t>
    </rPh>
    <rPh sb="2" eb="5">
      <t>ダンメンセキ</t>
    </rPh>
    <phoneticPr fontId="18"/>
  </si>
  <si>
    <t>湿潤流量</t>
    <rPh sb="0" eb="4">
      <t>シツジュンリュウリョウ</t>
    </rPh>
    <phoneticPr fontId="18"/>
  </si>
  <si>
    <t>形状係数</t>
    <rPh sb="0" eb="4">
      <t>ケイジョウケイスウ</t>
    </rPh>
    <phoneticPr fontId="18"/>
  </si>
  <si>
    <t>水位の平均値</t>
    <rPh sb="3" eb="6">
      <t>ヘイキンチ</t>
    </rPh>
    <phoneticPr fontId="18"/>
  </si>
  <si>
    <t>現場飽和透水係数</t>
    <rPh sb="0" eb="4">
      <t>ゲンバホウワ</t>
    </rPh>
    <rPh sb="4" eb="8">
      <t>トウスイケイスウ</t>
    </rPh>
    <phoneticPr fontId="18"/>
  </si>
  <si>
    <r>
      <rPr>
        <i/>
        <sz val="11"/>
        <color theme="1"/>
        <rFont val="Times New Roman"/>
        <family val="1"/>
      </rPr>
      <t>S</t>
    </r>
    <r>
      <rPr>
        <sz val="11"/>
        <color theme="1"/>
        <rFont val="Times New Roman"/>
        <family val="1"/>
      </rPr>
      <t xml:space="preserve"> =</t>
    </r>
    <phoneticPr fontId="18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</si>
  <si>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=</t>
    </r>
    <phoneticPr fontId="18"/>
  </si>
  <si>
    <r>
      <t>m</t>
    </r>
    <r>
      <rPr>
        <vertAlign val="superscript"/>
        <sz val="11"/>
        <color theme="1"/>
        <rFont val="Times New Roman"/>
        <family val="1"/>
      </rPr>
      <t>-1</t>
    </r>
    <phoneticPr fontId="18"/>
  </si>
  <si>
    <r>
      <rPr>
        <i/>
        <sz val="11"/>
        <color theme="1"/>
        <rFont val="Times New Roman"/>
        <family val="1"/>
      </rPr>
      <t>r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= </t>
    </r>
    <phoneticPr fontId="18"/>
  </si>
  <si>
    <r>
      <rPr>
        <i/>
        <sz val="11"/>
        <color theme="1"/>
        <rFont val="Times New Roman"/>
        <family val="1"/>
      </rPr>
      <t>d</t>
    </r>
    <r>
      <rPr>
        <sz val="11"/>
        <color theme="1"/>
        <rFont val="Times New Roman"/>
        <family val="1"/>
      </rPr>
      <t xml:space="preserve"> =</t>
    </r>
    <phoneticPr fontId="18"/>
  </si>
  <si>
    <r>
      <rPr>
        <i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 =</t>
    </r>
    <phoneticPr fontId="18"/>
  </si>
  <si>
    <r>
      <t>m</t>
    </r>
    <r>
      <rPr>
        <vertAlign val="superscript"/>
        <sz val="11"/>
        <color theme="1"/>
        <rFont val="Times New Roman"/>
        <family val="1"/>
      </rPr>
      <t>2</t>
    </r>
    <phoneticPr fontId="18"/>
  </si>
  <si>
    <r>
      <rPr>
        <i/>
        <sz val="11"/>
        <color theme="1"/>
        <rFont val="Times New Roman"/>
        <family val="1"/>
      </rPr>
      <t>Q</t>
    </r>
    <r>
      <rPr>
        <vertAlign val="subscript"/>
        <sz val="11"/>
        <color theme="1"/>
        <rFont val="Times New Roman"/>
        <family val="1"/>
      </rPr>
      <t>s</t>
    </r>
    <r>
      <rPr>
        <sz val="11"/>
        <color theme="1"/>
        <rFont val="Times New Roman"/>
        <family val="1"/>
      </rPr>
      <t xml:space="preserve"> =</t>
    </r>
    <phoneticPr fontId="18"/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</si>
  <si>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/s</t>
    </r>
  </si>
  <si>
    <r>
      <rPr>
        <i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 xml:space="preserve"> =</t>
    </r>
    <phoneticPr fontId="18"/>
  </si>
  <si>
    <r>
      <rPr>
        <i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1"/>
      </rPr>
      <t xml:space="preserve"> =</t>
    </r>
    <phoneticPr fontId="18"/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</si>
  <si>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fs</t>
    </r>
    <r>
      <rPr>
        <sz val="11"/>
        <color theme="1"/>
        <rFont val="Times New Roman"/>
        <family val="1"/>
      </rPr>
      <t xml:space="preserve"> = </t>
    </r>
    <phoneticPr fontId="18"/>
  </si>
  <si>
    <r>
      <t>φ</t>
    </r>
    <r>
      <rPr>
        <sz val="11"/>
        <color theme="1"/>
        <rFont val="Times New Roman"/>
        <family val="1"/>
      </rPr>
      <t xml:space="preserve"> =</t>
    </r>
    <phoneticPr fontId="18"/>
  </si>
  <si>
    <r>
      <rPr>
        <i/>
        <sz val="11"/>
        <color theme="1"/>
        <rFont val="Times New Roman"/>
        <family val="1"/>
      </rPr>
      <t>r</t>
    </r>
    <r>
      <rPr>
        <vertAlign val="subscript"/>
        <sz val="11"/>
        <color theme="1"/>
        <rFont val="Times New Roman"/>
        <family val="1"/>
      </rPr>
      <t>0</t>
    </r>
    <r>
      <rPr>
        <i/>
        <sz val="11"/>
        <color theme="1"/>
        <rFont val="Times New Roman"/>
        <family val="1"/>
      </rPr>
      <t>αh</t>
    </r>
    <phoneticPr fontId="18"/>
  </si>
  <si>
    <r>
      <rPr>
        <i/>
        <sz val="11"/>
        <color theme="1"/>
        <rFont val="Times New Roman"/>
        <family val="1"/>
      </rPr>
      <t>αGQ</t>
    </r>
    <r>
      <rPr>
        <vertAlign val="subscript"/>
        <sz val="11"/>
        <color theme="1"/>
        <rFont val="Times New Roman"/>
        <family val="1"/>
      </rPr>
      <t>s</t>
    </r>
    <phoneticPr fontId="18"/>
  </si>
  <si>
    <r>
      <rPr>
        <i/>
        <sz val="11"/>
        <color theme="1"/>
        <rFont val="Times New Roman"/>
        <family val="1"/>
      </rPr>
      <t>r</t>
    </r>
    <r>
      <rPr>
        <vertAlign val="subscript"/>
        <sz val="11"/>
        <color theme="1"/>
        <rFont val="Times New Roman"/>
        <family val="1"/>
      </rPr>
      <t>0</t>
    </r>
    <phoneticPr fontId="18"/>
  </si>
  <si>
    <r>
      <rPr>
        <i/>
        <sz val="11"/>
        <color theme="1"/>
        <rFont val="Times New Roman"/>
        <family val="1"/>
      </rPr>
      <t>Gαπr</t>
    </r>
    <r>
      <rPr>
        <vertAlign val="subscript"/>
        <sz val="11"/>
        <color theme="1"/>
        <rFont val="Times New Roman"/>
        <family val="1"/>
      </rPr>
      <t>0</t>
    </r>
    <r>
      <rPr>
        <vertAlign val="superscript"/>
        <sz val="11"/>
        <color theme="1"/>
        <rFont val="Times New Roman"/>
        <family val="1"/>
      </rPr>
      <t>2</t>
    </r>
    <phoneticPr fontId="18"/>
  </si>
  <si>
    <t>簡 易 現 場 透 水 試 験</t>
    <rPh sb="0" eb="1">
      <t>カン</t>
    </rPh>
    <rPh sb="2" eb="3">
      <t>エキ</t>
    </rPh>
    <rPh sb="4" eb="5">
      <t>ゲン</t>
    </rPh>
    <rPh sb="6" eb="7">
      <t>バ</t>
    </rPh>
    <rPh sb="8" eb="9">
      <t>トウ</t>
    </rPh>
    <rPh sb="10" eb="11">
      <t>ミズ</t>
    </rPh>
    <rPh sb="12" eb="13">
      <t>タメシ</t>
    </rPh>
    <rPh sb="14" eb="15">
      <t>ゲン</t>
    </rPh>
    <phoneticPr fontId="37"/>
  </si>
  <si>
    <t>調査件名</t>
  </si>
  <si>
    <t>試験年月日</t>
    <rPh sb="0" eb="5">
      <t>シケンネンガッピ</t>
    </rPh>
    <phoneticPr fontId="37"/>
  </si>
  <si>
    <t>地点番号</t>
    <phoneticPr fontId="37"/>
  </si>
  <si>
    <t>試験者</t>
    <rPh sb="0" eb="2">
      <t>シケン</t>
    </rPh>
    <rPh sb="2" eb="3">
      <t>シャ</t>
    </rPh>
    <phoneticPr fontId="37"/>
  </si>
  <si>
    <t>　試　験　装　置</t>
    <phoneticPr fontId="37"/>
  </si>
  <si>
    <t>備考</t>
    <rPh sb="0" eb="2">
      <t>ビコウ</t>
    </rPh>
    <phoneticPr fontId="37"/>
  </si>
  <si>
    <t>特記事項</t>
  </si>
  <si>
    <t>No.5-1</t>
    <phoneticPr fontId="18"/>
  </si>
  <si>
    <t>晴れ</t>
    <rPh sb="0" eb="1">
      <t>ハ</t>
    </rPh>
    <phoneticPr fontId="18"/>
  </si>
  <si>
    <t xml:space="preserve"> （地盤高）</t>
    <phoneticPr fontId="37"/>
  </si>
  <si>
    <t>（T.P.+27.5m）</t>
    <phoneticPr fontId="18"/>
  </si>
  <si>
    <t>水位計外径</t>
    <rPh sb="3" eb="4">
      <t>ソト</t>
    </rPh>
    <phoneticPr fontId="18"/>
  </si>
  <si>
    <r>
      <t>　試験機本体の半径</t>
    </r>
    <r>
      <rPr>
        <sz val="8"/>
        <rFont val="Times New Roman"/>
        <family val="1"/>
      </rPr>
      <t xml:space="preserve"> </t>
    </r>
    <r>
      <rPr>
        <i/>
        <sz val="8"/>
        <rFont val="Times New Roman"/>
        <family val="1"/>
      </rPr>
      <t>r</t>
    </r>
    <r>
      <rPr>
        <i/>
        <vertAlign val="subscript"/>
        <sz val="8"/>
        <rFont val="Times New Roman"/>
        <family val="1"/>
      </rPr>
      <t>0</t>
    </r>
    <r>
      <rPr>
        <i/>
        <sz val="8"/>
        <rFont val="Times New Roman"/>
        <family val="1"/>
      </rPr>
      <t xml:space="preserve"> </t>
    </r>
    <r>
      <rPr>
        <sz val="8"/>
        <rFont val="Times New Roman"/>
        <family val="1"/>
      </rPr>
      <t>m</t>
    </r>
    <phoneticPr fontId="18"/>
  </si>
  <si>
    <r>
      <t xml:space="preserve">　水位低下速度　 </t>
    </r>
    <r>
      <rPr>
        <i/>
        <sz val="8"/>
        <rFont val="Times New Roman"/>
        <family val="1"/>
      </rPr>
      <t>S</t>
    </r>
    <r>
      <rPr>
        <vertAlign val="subscript"/>
        <sz val="8"/>
        <rFont val="Times New Roman"/>
        <family val="1"/>
      </rPr>
      <t xml:space="preserve">  </t>
    </r>
    <r>
      <rPr>
        <sz val="8"/>
        <rFont val="Times New Roman"/>
        <family val="1"/>
      </rPr>
      <t>m/s</t>
    </r>
  </si>
  <si>
    <r>
      <t>　水位の平均値　  　</t>
    </r>
    <r>
      <rPr>
        <sz val="8"/>
        <rFont val="Times New Roman"/>
        <family val="1"/>
      </rPr>
      <t>m</t>
    </r>
    <rPh sb="1" eb="3">
      <t>スイイ</t>
    </rPh>
    <rPh sb="4" eb="7">
      <t>ヘイキンチ</t>
    </rPh>
    <phoneticPr fontId="37"/>
  </si>
  <si>
    <r>
      <t>　試験機本体の貫入深さ
　　　　　　　　　</t>
    </r>
    <r>
      <rPr>
        <i/>
        <sz val="8"/>
        <rFont val="Times New Roman"/>
        <family val="1"/>
      </rPr>
      <t>d</t>
    </r>
    <r>
      <rPr>
        <sz val="8"/>
        <rFont val="Times New Roman"/>
        <family val="1"/>
      </rPr>
      <t xml:space="preserve"> m</t>
    </r>
    <rPh sb="1" eb="4">
      <t>シケンキ</t>
    </rPh>
    <rPh sb="4" eb="6">
      <t>ホンタイ</t>
    </rPh>
    <rPh sb="7" eb="9">
      <t>カンニュウ</t>
    </rPh>
    <rPh sb="9" eb="10">
      <t>フカ</t>
    </rPh>
    <phoneticPr fontId="37"/>
  </si>
  <si>
    <t>自記式</t>
    <rPh sb="0" eb="2">
      <t>ジキ</t>
    </rPh>
    <rPh sb="2" eb="3">
      <t>シキ</t>
    </rPh>
    <phoneticPr fontId="18"/>
  </si>
  <si>
    <t>水位低下速度</t>
    <rPh sb="0" eb="4">
      <t>スイイテイカ</t>
    </rPh>
    <rPh sb="4" eb="6">
      <t>ソクド</t>
    </rPh>
    <phoneticPr fontId="18"/>
  </si>
  <si>
    <t>決定水位低下勾配S</t>
    <rPh sb="0" eb="2">
      <t>ケッテイ</t>
    </rPh>
    <rPh sb="2" eb="4">
      <t>スイイ</t>
    </rPh>
    <rPh sb="4" eb="6">
      <t>テイカ</t>
    </rPh>
    <rPh sb="6" eb="8">
      <t>コウバイ</t>
    </rPh>
    <phoneticPr fontId="18"/>
  </si>
  <si>
    <t>決定水位 h</t>
    <rPh sb="0" eb="2">
      <t>ケッテイ</t>
    </rPh>
    <rPh sb="2" eb="4">
      <t>スイイ</t>
    </rPh>
    <phoneticPr fontId="18"/>
  </si>
  <si>
    <r>
      <t>　形状係数　　　　　</t>
    </r>
    <r>
      <rPr>
        <i/>
        <sz val="8"/>
        <rFont val="Times New Roman"/>
        <family val="1"/>
      </rPr>
      <t>G</t>
    </r>
    <rPh sb="1" eb="3">
      <t>ケイジョウ</t>
    </rPh>
    <rPh sb="3" eb="5">
      <t>ケイスウ</t>
    </rPh>
    <phoneticPr fontId="18"/>
  </si>
  <si>
    <r>
      <t>　現場飽和透水係数
　　　　　　　</t>
    </r>
    <r>
      <rPr>
        <sz val="8"/>
        <rFont val="Times New Roman"/>
        <family val="1"/>
      </rPr>
      <t xml:space="preserve"> </t>
    </r>
    <r>
      <rPr>
        <sz val="8"/>
        <rFont val="ＭＳ 明朝"/>
        <family val="1"/>
        <charset val="128"/>
      </rPr>
      <t>　</t>
    </r>
    <r>
      <rPr>
        <i/>
        <sz val="8"/>
        <rFont val="Times New Roman"/>
        <family val="1"/>
      </rPr>
      <t>k</t>
    </r>
    <r>
      <rPr>
        <vertAlign val="subscript"/>
        <sz val="8"/>
        <rFont val="Times New Roman"/>
        <family val="1"/>
      </rPr>
      <t xml:space="preserve">fs </t>
    </r>
    <r>
      <rPr>
        <sz val="8"/>
        <rFont val="Times New Roman"/>
        <family val="1"/>
      </rPr>
      <t xml:space="preserve"> m/s</t>
    </r>
    <rPh sb="1" eb="2">
      <t>ゲン</t>
    </rPh>
    <rPh sb="2" eb="3">
      <t>バ</t>
    </rPh>
    <rPh sb="3" eb="4">
      <t>ホウ</t>
    </rPh>
    <rPh sb="4" eb="5">
      <t>ワ</t>
    </rPh>
    <rPh sb="5" eb="6">
      <t>トウ</t>
    </rPh>
    <phoneticPr fontId="37"/>
  </si>
  <si>
    <t>　天　候</t>
    <rPh sb="1" eb="2">
      <t>テン</t>
    </rPh>
    <rPh sb="3" eb="4">
      <t>コウ</t>
    </rPh>
    <phoneticPr fontId="18"/>
  </si>
  <si>
    <r>
      <t>・</t>
    </r>
    <r>
      <rPr>
        <sz val="11"/>
        <color rgb="FFFF0000"/>
        <rFont val="游ゴシック"/>
        <family val="3"/>
        <charset val="128"/>
        <scheme val="minor"/>
      </rPr>
      <t>M列にn回目の開始時間ns, 終了時間ne（n回目の"s"tartと"e"nd）を入力して、値を参照する。もしくは対象区間のNoを直接入力する</t>
    </r>
    <phoneticPr fontId="18"/>
  </si>
  <si>
    <r>
      <t>φ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=</t>
    </r>
    <phoneticPr fontId="18"/>
  </si>
  <si>
    <r>
      <t>　自記水位計の外径</t>
    </r>
    <r>
      <rPr>
        <sz val="8"/>
        <rFont val="Times New Roman"/>
        <family val="1"/>
      </rPr>
      <t xml:space="preserve"> </t>
    </r>
    <r>
      <rPr>
        <sz val="8"/>
        <rFont val="ＭＳ 明朝"/>
        <family val="1"/>
        <charset val="128"/>
      </rPr>
      <t>φ</t>
    </r>
    <r>
      <rPr>
        <sz val="8"/>
        <rFont val="Times New Roman"/>
        <family val="1"/>
      </rPr>
      <t xml:space="preserve"> m</t>
    </r>
    <rPh sb="1" eb="2">
      <t>ジ</t>
    </rPh>
    <rPh sb="2" eb="3">
      <t>キ</t>
    </rPh>
    <rPh sb="3" eb="6">
      <t>スイイケイ</t>
    </rPh>
    <rPh sb="7" eb="9">
      <t>ガイケイ</t>
    </rPh>
    <phoneticPr fontId="37"/>
  </si>
  <si>
    <r>
      <t>　土壌パラメータ 　</t>
    </r>
    <r>
      <rPr>
        <i/>
        <sz val="8"/>
        <rFont val="Times New Roman"/>
        <family val="1"/>
      </rPr>
      <t>α</t>
    </r>
    <r>
      <rPr>
        <sz val="8"/>
        <rFont val="Times New Roman"/>
        <family val="1"/>
      </rPr>
      <t xml:space="preserve"> m</t>
    </r>
    <r>
      <rPr>
        <vertAlign val="superscript"/>
        <sz val="8"/>
        <rFont val="Times New Roman"/>
        <family val="1"/>
      </rPr>
      <t>-1</t>
    </r>
    <phoneticPr fontId="18"/>
  </si>
  <si>
    <r>
      <t xml:space="preserve">　湿 潤 流 量  </t>
    </r>
    <r>
      <rPr>
        <i/>
        <sz val="8"/>
        <rFont val="Times New Roman"/>
        <family val="1"/>
      </rPr>
      <t>Q</t>
    </r>
    <r>
      <rPr>
        <vertAlign val="subscript"/>
        <sz val="8"/>
        <rFont val="Times New Roman"/>
        <family val="1"/>
      </rPr>
      <t>s</t>
    </r>
    <r>
      <rPr>
        <sz val="8"/>
        <rFont val="Times New Roman"/>
        <family val="1"/>
      </rPr>
      <t xml:space="preserve"> 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/s</t>
    </r>
    <rPh sb="1" eb="2">
      <t>シツ</t>
    </rPh>
    <rPh sb="3" eb="4">
      <t>ジュン</t>
    </rPh>
    <phoneticPr fontId="37"/>
  </si>
  <si>
    <r>
      <t xml:space="preserve">経過時間 </t>
    </r>
    <r>
      <rPr>
        <i/>
        <sz val="8"/>
        <rFont val="Times New Roman"/>
        <family val="1"/>
      </rPr>
      <t>t</t>
    </r>
    <r>
      <rPr>
        <i/>
        <sz val="8"/>
        <rFont val="ＭＳ 明朝"/>
        <family val="1"/>
        <charset val="128"/>
      </rPr>
      <t xml:space="preserve">
</t>
    </r>
    <r>
      <rPr>
        <sz val="8"/>
        <rFont val="Times New Roman"/>
        <family val="1"/>
      </rPr>
      <t xml:space="preserve">s </t>
    </r>
    <r>
      <rPr>
        <sz val="8"/>
        <rFont val="ＭＳ 明朝"/>
        <family val="1"/>
        <charset val="128"/>
      </rPr>
      <t/>
    </r>
    <phoneticPr fontId="18"/>
  </si>
  <si>
    <r>
      <t xml:space="preserve">水位 </t>
    </r>
    <r>
      <rPr>
        <i/>
        <sz val="8"/>
        <rFont val="Times New Roman"/>
        <family val="1"/>
      </rPr>
      <t xml:space="preserve">h
</t>
    </r>
    <r>
      <rPr>
        <sz val="8"/>
        <rFont val="Times New Roman"/>
        <family val="1"/>
      </rPr>
      <t>m</t>
    </r>
    <phoneticPr fontId="37"/>
  </si>
  <si>
    <r>
      <t xml:space="preserve">経過時間 </t>
    </r>
    <r>
      <rPr>
        <i/>
        <sz val="8"/>
        <rFont val="Times New Roman"/>
        <family val="1"/>
      </rPr>
      <t>t</t>
    </r>
    <r>
      <rPr>
        <i/>
        <sz val="8"/>
        <rFont val="ＭＳ 明朝"/>
        <family val="1"/>
        <charset val="128"/>
      </rPr>
      <t xml:space="preserve">
</t>
    </r>
    <r>
      <rPr>
        <sz val="8"/>
        <rFont val="Times New Roman"/>
        <family val="1"/>
      </rPr>
      <t xml:space="preserve">s </t>
    </r>
    <r>
      <rPr>
        <sz val="8"/>
        <rFont val="ＭＳ 明朝"/>
        <family val="1"/>
        <charset val="128"/>
      </rPr>
      <t/>
    </r>
    <phoneticPr fontId="48"/>
  </si>
  <si>
    <r>
      <rPr>
        <i/>
        <sz val="9"/>
        <color rgb="FF000000"/>
        <rFont val="ＭＳ Ｐ明朝"/>
        <family val="1"/>
        <charset val="128"/>
      </rPr>
      <t>　　　　</t>
    </r>
    <r>
      <rPr>
        <i/>
        <sz val="9"/>
        <color rgb="FF000000"/>
        <rFont val="Times New Roman"/>
        <family val="1"/>
      </rPr>
      <t>Q</t>
    </r>
    <r>
      <rPr>
        <vertAlign val="subscript"/>
        <sz val="9"/>
        <color rgb="FF000000"/>
        <rFont val="Times New Roman"/>
        <family val="1"/>
      </rPr>
      <t>s</t>
    </r>
    <r>
      <rPr>
        <i/>
        <sz val="9"/>
        <color rgb="FF000000"/>
        <rFont val="Times New Roman"/>
        <family val="1"/>
      </rPr>
      <t>=S</t>
    </r>
    <r>
      <rPr>
        <i/>
        <sz val="9"/>
        <color rgb="FF000000"/>
        <rFont val="Times New Roman"/>
        <family val="1"/>
      </rPr>
      <t>π</t>
    </r>
    <r>
      <rPr>
        <sz val="9"/>
        <color rgb="FF000000"/>
        <rFont val="Times New Roman"/>
        <family val="1"/>
      </rPr>
      <t xml:space="preserve"> (</t>
    </r>
    <r>
      <rPr>
        <i/>
        <sz val="9"/>
        <color rgb="FF000000"/>
        <rFont val="Times New Roman"/>
        <family val="1"/>
      </rPr>
      <t>r</t>
    </r>
    <r>
      <rPr>
        <vertAlign val="subscript"/>
        <sz val="9"/>
        <color rgb="FF000000"/>
        <rFont val="Times New Roman"/>
        <family val="1"/>
      </rPr>
      <t>0</t>
    </r>
    <r>
      <rPr>
        <vertAlign val="superscript"/>
        <sz val="9"/>
        <color rgb="FF000000"/>
        <rFont val="Times New Roman"/>
        <family val="1"/>
      </rPr>
      <t>2</t>
    </r>
    <r>
      <rPr>
        <i/>
        <sz val="9"/>
        <color rgb="FF000000"/>
        <rFont val="ＭＳ Ｐ明朝"/>
        <family val="1"/>
        <charset val="128"/>
      </rPr>
      <t>－φ</t>
    </r>
    <r>
      <rPr>
        <vertAlign val="super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/4)</t>
    </r>
    <phoneticPr fontId="48"/>
  </si>
  <si>
    <r>
      <rPr>
        <i/>
        <sz val="9"/>
        <color rgb="FF000000"/>
        <rFont val="ＭＳ Ｐ明朝"/>
        <family val="1"/>
        <charset val="128"/>
      </rPr>
      <t>　　　　</t>
    </r>
    <r>
      <rPr>
        <i/>
        <sz val="9"/>
        <color rgb="FF000000"/>
        <rFont val="Times New Roman"/>
        <family val="1"/>
      </rPr>
      <t>G</t>
    </r>
    <r>
      <rPr>
        <sz val="9"/>
        <color rgb="FF000000"/>
        <rFont val="Times New Roman"/>
        <family val="1"/>
      </rPr>
      <t>=0.316(</t>
    </r>
    <r>
      <rPr>
        <i/>
        <sz val="9"/>
        <color rgb="FF000000"/>
        <rFont val="Times New Roman"/>
        <family val="1"/>
      </rPr>
      <t>d</t>
    </r>
    <r>
      <rPr>
        <sz val="9"/>
        <color rgb="FF000000"/>
        <rFont val="Times New Roman"/>
        <family val="1"/>
      </rPr>
      <t>/</t>
    </r>
    <r>
      <rPr>
        <i/>
        <sz val="9"/>
        <color rgb="FF000000"/>
        <rFont val="Times New Roman"/>
        <family val="1"/>
      </rPr>
      <t>r</t>
    </r>
    <r>
      <rPr>
        <vertAlign val="subscript"/>
        <sz val="9"/>
        <color rgb="FF000000"/>
        <rFont val="Times New Roman"/>
        <family val="1"/>
      </rPr>
      <t>0</t>
    </r>
    <r>
      <rPr>
        <sz val="9"/>
        <color rgb="FF000000"/>
        <rFont val="Times New Roman"/>
        <family val="1"/>
      </rPr>
      <t>)+0.184</t>
    </r>
    <phoneticPr fontId="48"/>
  </si>
  <si>
    <r>
      <rPr>
        <i/>
        <sz val="9"/>
        <color rgb="FF000000"/>
        <rFont val="ＭＳ Ｐ明朝"/>
        <family val="1"/>
        <charset val="128"/>
      </rPr>
      <t>　　　　</t>
    </r>
    <r>
      <rPr>
        <i/>
        <sz val="9"/>
        <color rgb="FF000000"/>
        <rFont val="Times New Roman"/>
        <family val="1"/>
      </rPr>
      <t>k</t>
    </r>
    <r>
      <rPr>
        <vertAlign val="subscript"/>
        <sz val="9"/>
        <color rgb="FF000000"/>
        <rFont val="Times New Roman"/>
        <family val="1"/>
      </rPr>
      <t>fs</t>
    </r>
    <r>
      <rPr>
        <sz val="9"/>
        <color rgb="FF000000"/>
        <rFont val="Times New Roman"/>
        <family val="1"/>
      </rPr>
      <t>=</t>
    </r>
    <r>
      <rPr>
        <i/>
        <sz val="9"/>
        <color rgb="FF000000"/>
        <rFont val="ＭＳ Ｐ明朝"/>
        <family val="1"/>
        <charset val="128"/>
      </rPr>
      <t>α</t>
    </r>
    <r>
      <rPr>
        <i/>
        <sz val="9"/>
        <color rgb="FF000000"/>
        <rFont val="Times New Roman"/>
        <family val="1"/>
      </rPr>
      <t>GQ</t>
    </r>
    <r>
      <rPr>
        <vertAlign val="subscript"/>
        <sz val="9"/>
        <color rgb="FF000000"/>
        <rFont val="Times New Roman"/>
        <family val="1"/>
      </rPr>
      <t>s</t>
    </r>
    <r>
      <rPr>
        <sz val="9"/>
        <color rgb="FF000000"/>
        <rFont val="Times New Roman"/>
        <family val="1"/>
      </rPr>
      <t>/(</t>
    </r>
    <r>
      <rPr>
        <i/>
        <sz val="9"/>
        <color rgb="FF000000"/>
        <rFont val="Times New Roman"/>
        <family val="1"/>
      </rPr>
      <t>r</t>
    </r>
    <r>
      <rPr>
        <vertAlign val="subscript"/>
        <sz val="9"/>
        <color rgb="FF000000"/>
        <rFont val="Times New Roman"/>
        <family val="1"/>
      </rPr>
      <t>0</t>
    </r>
    <r>
      <rPr>
        <i/>
        <sz val="9"/>
        <color rgb="FF000000"/>
        <rFont val="ＭＳ Ｐ明朝"/>
        <family val="1"/>
        <charset val="128"/>
      </rPr>
      <t>α</t>
    </r>
    <r>
      <rPr>
        <i/>
        <sz val="9"/>
        <color rgb="FF000000"/>
        <rFont val="Times New Roman"/>
        <family val="1"/>
      </rPr>
      <t>h</t>
    </r>
    <r>
      <rPr>
        <sz val="9"/>
        <color rgb="FF000000"/>
        <rFont val="Times New Roman"/>
        <family val="1"/>
      </rPr>
      <t>+</t>
    </r>
    <r>
      <rPr>
        <i/>
        <sz val="9"/>
        <color rgb="FF000000"/>
        <rFont val="Times New Roman"/>
        <family val="1"/>
      </rPr>
      <t>r</t>
    </r>
    <r>
      <rPr>
        <vertAlign val="subscript"/>
        <sz val="9"/>
        <color rgb="FF000000"/>
        <rFont val="Times New Roman"/>
        <family val="1"/>
      </rPr>
      <t>0</t>
    </r>
    <r>
      <rPr>
        <sz val="9"/>
        <color rgb="FF000000"/>
        <rFont val="Times New Roman"/>
        <family val="1"/>
      </rPr>
      <t>+</t>
    </r>
    <r>
      <rPr>
        <i/>
        <sz val="9"/>
        <color rgb="FF000000"/>
        <rFont val="Times New Roman"/>
        <family val="1"/>
      </rPr>
      <t>G</t>
    </r>
    <r>
      <rPr>
        <i/>
        <sz val="9"/>
        <color rgb="FF000000"/>
        <rFont val="ＭＳ Ｐ明朝"/>
        <family val="1"/>
        <charset val="128"/>
      </rPr>
      <t>απ</t>
    </r>
    <r>
      <rPr>
        <i/>
        <sz val="9"/>
        <color rgb="FF000000"/>
        <rFont val="Times New Roman"/>
        <family val="1"/>
      </rPr>
      <t>r</t>
    </r>
    <r>
      <rPr>
        <vertAlign val="subscript"/>
        <sz val="9"/>
        <color rgb="FF000000"/>
        <rFont val="Times New Roman"/>
        <family val="1"/>
      </rPr>
      <t>0</t>
    </r>
    <r>
      <rPr>
        <vertAlign val="super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)</t>
    </r>
    <phoneticPr fontId="48"/>
  </si>
  <si>
    <t>簡易現場透水試験 計測例</t>
    <rPh sb="0" eb="4">
      <t>カンイゲンバ</t>
    </rPh>
    <rPh sb="4" eb="6">
      <t>トウスイ</t>
    </rPh>
    <rPh sb="6" eb="8">
      <t>シケン</t>
    </rPh>
    <rPh sb="9" eb="11">
      <t>ケイソク</t>
    </rPh>
    <rPh sb="11" eb="12">
      <t>レイ</t>
    </rPh>
    <phoneticPr fontId="18"/>
  </si>
  <si>
    <r>
      <t xml:space="preserve">　試験時の水温　 </t>
    </r>
    <r>
      <rPr>
        <i/>
        <sz val="8"/>
        <rFont val="ＭＳ 明朝"/>
        <family val="1"/>
        <charset val="128"/>
      </rPr>
      <t>T</t>
    </r>
    <r>
      <rPr>
        <sz val="8"/>
        <rFont val="ＭＳ 明朝"/>
        <family val="1"/>
        <charset val="128"/>
      </rPr>
      <t>　℃</t>
    </r>
    <rPh sb="1" eb="3">
      <t>シケン</t>
    </rPh>
    <rPh sb="3" eb="4">
      <t>ジ</t>
    </rPh>
    <rPh sb="5" eb="7">
      <t>スイオン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</si>
</sst>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"/>
    <numFmt numFmtId="177" formatCode="0.0000000"/>
    <numFmt numFmtId="178" formatCode="0.000E+00"/>
    <numFmt numFmtId="179" formatCode="0.0000"/>
    <numFmt numFmtId="180" formatCode="yyyy/m/d\ h:mm:ss.0;@"/>
    <numFmt numFmtId="181" formatCode="&quot;kfs=&quot;0.00E+00&quot;m/s&quot;"/>
    <numFmt numFmtId="182" formatCode="&quot;水位計&quot;00"/>
    <numFmt numFmtId="183" formatCode="0.0"/>
    <numFmt numFmtId="184" formatCode="0.000000"/>
    <numFmt numFmtId="185" formatCode="&quot;S=&quot;0.00E+00&quot;m/s&quot;"/>
    <numFmt numFmtId="186" formatCode="0.0000_);[Red]\(0.0000\)"/>
  </numFmts>
  <fonts count="5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sz val="11"/>
      <color rgb="FF9C6500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9"/>
      <color theme="1"/>
      <name val="游ゴシック"/>
      <family val="3"/>
      <charset val="128"/>
      <scheme val="minor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6"/>
      <name val="ＭＳ Ｐゴシック"/>
      <family val="3"/>
      <charset val="128"/>
    </font>
    <font>
      <vertAlign val="subscript"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vertAlign val="superscript"/>
      <sz val="8"/>
      <name val="Times New Roman"/>
      <family val="1"/>
    </font>
    <font>
      <sz val="8"/>
      <name val="ＭＳ 明朝"/>
      <family val="1"/>
      <charset val="128"/>
    </font>
    <font>
      <sz val="8"/>
      <color rgb="FF000000"/>
      <name val="ＭＳ 明朝"/>
      <family val="1"/>
      <charset val="128"/>
    </font>
    <font>
      <i/>
      <sz val="8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i/>
      <vertAlign val="subscript"/>
      <sz val="8"/>
      <name val="Times New Roman"/>
      <family val="1"/>
    </font>
    <font>
      <sz val="6"/>
      <name val="ＭＳ Ｐ明朝"/>
      <family val="1"/>
      <charset val="128"/>
    </font>
    <font>
      <i/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i/>
      <sz val="9"/>
      <color rgb="FF000000"/>
      <name val="ＭＳ Ｐ明朝"/>
      <family val="1"/>
      <charset val="128"/>
    </font>
    <font>
      <i/>
      <sz val="9"/>
      <color rgb="FF000000"/>
      <name val="Times New Roman"/>
      <family val="1"/>
      <charset val="12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0" borderId="0"/>
    <xf numFmtId="0" fontId="35" fillId="0" borderId="0"/>
  </cellStyleXfs>
  <cellXfs count="135">
    <xf numFmtId="0" fontId="0" fillId="0" borderId="0" xfId="0">
      <alignment vertical="center"/>
    </xf>
    <xf numFmtId="0" fontId="0" fillId="0" borderId="10" xfId="0" applyBorder="1">
      <alignment vertical="center"/>
    </xf>
    <xf numFmtId="177" fontId="0" fillId="0" borderId="0" xfId="0" applyNumberFormat="1">
      <alignment vertical="center"/>
    </xf>
    <xf numFmtId="1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3" borderId="10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34" borderId="0" xfId="0" applyFill="1">
      <alignment vertical="center"/>
    </xf>
    <xf numFmtId="177" fontId="0" fillId="0" borderId="10" xfId="0" applyNumberFormat="1" applyBorder="1">
      <alignment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33" borderId="0" xfId="0" applyFill="1">
      <alignment vertical="center"/>
    </xf>
    <xf numFmtId="21" fontId="0" fillId="35" borderId="10" xfId="0" applyNumberFormat="1" applyFill="1" applyBorder="1">
      <alignment vertical="center"/>
    </xf>
    <xf numFmtId="176" fontId="0" fillId="35" borderId="10" xfId="0" applyNumberFormat="1" applyFill="1" applyBorder="1">
      <alignment vertical="center"/>
    </xf>
    <xf numFmtId="14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24" fillId="0" borderId="0" xfId="0" applyFont="1" applyAlignment="1">
      <alignment horizontal="center" vertical="center"/>
    </xf>
    <xf numFmtId="0" fontId="0" fillId="35" borderId="10" xfId="0" applyFill="1" applyBorder="1">
      <alignment vertical="center"/>
    </xf>
    <xf numFmtId="180" fontId="0" fillId="0" borderId="10" xfId="0" applyNumberFormat="1" applyBorder="1">
      <alignment vertical="center"/>
    </xf>
    <xf numFmtId="14" fontId="0" fillId="35" borderId="10" xfId="0" applyNumberFormat="1" applyFill="1" applyBorder="1">
      <alignment vertical="center"/>
    </xf>
    <xf numFmtId="0" fontId="0" fillId="0" borderId="10" xfId="0" applyBorder="1" applyAlignment="1">
      <alignment vertical="center" shrinkToFit="1"/>
    </xf>
    <xf numFmtId="0" fontId="0" fillId="34" borderId="0" xfId="0" applyFill="1" applyAlignment="1">
      <alignment horizontal="center" vertical="center"/>
    </xf>
    <xf numFmtId="179" fontId="0" fillId="0" borderId="10" xfId="0" applyNumberFormat="1" applyBorder="1">
      <alignment vertical="center"/>
    </xf>
    <xf numFmtId="0" fontId="27" fillId="0" borderId="0" xfId="0" applyFont="1">
      <alignment vertical="center"/>
    </xf>
    <xf numFmtId="0" fontId="0" fillId="0" borderId="22" xfId="0" applyBorder="1">
      <alignment vertical="center"/>
    </xf>
    <xf numFmtId="14" fontId="0" fillId="35" borderId="22" xfId="0" applyNumberFormat="1" applyFill="1" applyBorder="1">
      <alignment vertical="center"/>
    </xf>
    <xf numFmtId="21" fontId="0" fillId="35" borderId="22" xfId="0" applyNumberFormat="1" applyFill="1" applyBorder="1">
      <alignment vertical="center"/>
    </xf>
    <xf numFmtId="0" fontId="0" fillId="35" borderId="22" xfId="0" applyFill="1" applyBorder="1">
      <alignment vertical="center"/>
    </xf>
    <xf numFmtId="176" fontId="0" fillId="35" borderId="22" xfId="0" applyNumberFormat="1" applyFill="1" applyBorder="1">
      <alignment vertical="center"/>
    </xf>
    <xf numFmtId="180" fontId="0" fillId="0" borderId="22" xfId="0" applyNumberFormat="1" applyBorder="1">
      <alignment vertical="center"/>
    </xf>
    <xf numFmtId="179" fontId="0" fillId="0" borderId="22" xfId="0" applyNumberFormat="1" applyBorder="1">
      <alignment vertical="center"/>
    </xf>
    <xf numFmtId="176" fontId="0" fillId="0" borderId="22" xfId="0" applyNumberFormat="1" applyBorder="1">
      <alignment vertical="center"/>
    </xf>
    <xf numFmtId="0" fontId="0" fillId="0" borderId="22" xfId="0" applyBorder="1" applyAlignment="1">
      <alignment horizontal="right" vertical="center"/>
    </xf>
    <xf numFmtId="0" fontId="0" fillId="35" borderId="13" xfId="0" applyFill="1" applyBorder="1">
      <alignment vertical="center"/>
    </xf>
    <xf numFmtId="0" fontId="0" fillId="35" borderId="14" xfId="0" applyFill="1" applyBorder="1">
      <alignment vertical="center"/>
    </xf>
    <xf numFmtId="181" fontId="29" fillId="0" borderId="0" xfId="0" applyNumberFormat="1" applyFont="1">
      <alignment vertical="center"/>
    </xf>
    <xf numFmtId="182" fontId="0" fillId="0" borderId="0" xfId="0" applyNumberFormat="1" applyAlignment="1">
      <alignment horizontal="center" vertical="center"/>
    </xf>
    <xf numFmtId="0" fontId="0" fillId="35" borderId="24" xfId="0" applyFill="1" applyBorder="1">
      <alignment vertical="center"/>
    </xf>
    <xf numFmtId="183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0" fillId="34" borderId="0" xfId="0" applyFill="1" applyAlignment="1">
      <alignment horizontal="left" vertical="center"/>
    </xf>
    <xf numFmtId="0" fontId="0" fillId="35" borderId="0" xfId="0" applyFill="1" applyAlignment="1">
      <alignment horizontal="center" vertical="center"/>
    </xf>
    <xf numFmtId="0" fontId="0" fillId="35" borderId="22" xfId="0" applyFill="1" applyBorder="1" applyAlignment="1">
      <alignment horizontal="right" vertical="center"/>
    </xf>
    <xf numFmtId="0" fontId="0" fillId="35" borderId="10" xfId="0" applyFill="1" applyBorder="1" applyAlignment="1">
      <alignment horizontal="right" vertical="center"/>
    </xf>
    <xf numFmtId="0" fontId="27" fillId="36" borderId="12" xfId="0" applyFont="1" applyFill="1" applyBorder="1" applyAlignment="1">
      <alignment horizontal="center" vertical="center"/>
    </xf>
    <xf numFmtId="0" fontId="27" fillId="36" borderId="13" xfId="0" applyFont="1" applyFill="1" applyBorder="1" applyAlignment="1">
      <alignment horizontal="right" vertical="center"/>
    </xf>
    <xf numFmtId="0" fontId="27" fillId="36" borderId="14" xfId="0" applyFont="1" applyFill="1" applyBorder="1">
      <alignment vertical="center"/>
    </xf>
    <xf numFmtId="0" fontId="27" fillId="36" borderId="24" xfId="0" applyFont="1" applyFill="1" applyBorder="1">
      <alignment vertical="center"/>
    </xf>
    <xf numFmtId="0" fontId="27" fillId="36" borderId="24" xfId="0" applyFont="1" applyFill="1" applyBorder="1" applyAlignment="1">
      <alignment horizontal="right" vertical="center"/>
    </xf>
    <xf numFmtId="184" fontId="27" fillId="36" borderId="24" xfId="0" applyNumberFormat="1" applyFont="1" applyFill="1" applyBorder="1" applyAlignment="1">
      <alignment horizontal="right" vertical="center"/>
    </xf>
    <xf numFmtId="11" fontId="27" fillId="36" borderId="24" xfId="0" applyNumberFormat="1" applyFont="1" applyFill="1" applyBorder="1">
      <alignment vertical="center"/>
    </xf>
    <xf numFmtId="179" fontId="27" fillId="36" borderId="24" xfId="0" applyNumberFormat="1" applyFont="1" applyFill="1" applyBorder="1">
      <alignment vertical="center"/>
    </xf>
    <xf numFmtId="0" fontId="0" fillId="36" borderId="23" xfId="0" applyFill="1" applyBorder="1">
      <alignment vertical="center"/>
    </xf>
    <xf numFmtId="0" fontId="0" fillId="36" borderId="12" xfId="0" applyFill="1" applyBorder="1">
      <alignment vertical="center"/>
    </xf>
    <xf numFmtId="0" fontId="0" fillId="36" borderId="21" xfId="0" applyFill="1" applyBorder="1">
      <alignment vertical="center"/>
    </xf>
    <xf numFmtId="0" fontId="27" fillId="36" borderId="16" xfId="0" applyFont="1" applyFill="1" applyBorder="1" applyAlignment="1">
      <alignment horizontal="right" vertical="center"/>
    </xf>
    <xf numFmtId="0" fontId="0" fillId="36" borderId="16" xfId="0" applyFill="1" applyBorder="1">
      <alignment vertical="center"/>
    </xf>
    <xf numFmtId="0" fontId="0" fillId="36" borderId="0" xfId="0" applyFill="1">
      <alignment vertical="center"/>
    </xf>
    <xf numFmtId="0" fontId="0" fillId="36" borderId="18" xfId="0" applyFill="1" applyBorder="1">
      <alignment vertical="center"/>
    </xf>
    <xf numFmtId="0" fontId="0" fillId="36" borderId="15" xfId="0" applyFill="1" applyBorder="1">
      <alignment vertical="center"/>
    </xf>
    <xf numFmtId="0" fontId="0" fillId="36" borderId="11" xfId="0" applyFill="1" applyBorder="1">
      <alignment vertical="center"/>
    </xf>
    <xf numFmtId="0" fontId="0" fillId="36" borderId="19" xfId="0" applyFill="1" applyBorder="1">
      <alignment vertical="center"/>
    </xf>
    <xf numFmtId="0" fontId="27" fillId="36" borderId="18" xfId="0" applyFont="1" applyFill="1" applyBorder="1" applyAlignment="1">
      <alignment horizontal="center" vertical="center"/>
    </xf>
    <xf numFmtId="0" fontId="34" fillId="36" borderId="10" xfId="0" applyFont="1" applyFill="1" applyBorder="1">
      <alignment vertical="center"/>
    </xf>
    <xf numFmtId="0" fontId="27" fillId="36" borderId="0" xfId="0" applyFont="1" applyFill="1">
      <alignment vertical="center"/>
    </xf>
    <xf numFmtId="0" fontId="27" fillId="36" borderId="21" xfId="0" applyFont="1" applyFill="1" applyBorder="1">
      <alignment vertical="center"/>
    </xf>
    <xf numFmtId="0" fontId="27" fillId="36" borderId="18" xfId="0" applyFont="1" applyFill="1" applyBorder="1">
      <alignment vertical="center"/>
    </xf>
    <xf numFmtId="0" fontId="27" fillId="36" borderId="19" xfId="0" applyFont="1" applyFill="1" applyBorder="1">
      <alignment vertical="center"/>
    </xf>
    <xf numFmtId="0" fontId="27" fillId="36" borderId="23" xfId="0" applyFont="1" applyFill="1" applyBorder="1" applyAlignment="1">
      <alignment horizontal="right" vertical="center"/>
    </xf>
    <xf numFmtId="0" fontId="27" fillId="36" borderId="15" xfId="0" applyFont="1" applyFill="1" applyBorder="1" applyAlignment="1">
      <alignment horizontal="right" vertical="center"/>
    </xf>
    <xf numFmtId="0" fontId="0" fillId="36" borderId="23" xfId="0" applyFill="1" applyBorder="1" applyAlignment="1">
      <alignment horizontal="right" vertical="center"/>
    </xf>
    <xf numFmtId="11" fontId="0" fillId="36" borderId="12" xfId="0" applyNumberFormat="1" applyFill="1" applyBorder="1">
      <alignment vertical="center"/>
    </xf>
    <xf numFmtId="0" fontId="0" fillId="36" borderId="16" xfId="0" applyFill="1" applyBorder="1" applyAlignment="1">
      <alignment horizontal="right" vertical="center"/>
    </xf>
    <xf numFmtId="0" fontId="0" fillId="36" borderId="0" xfId="0" applyFill="1" applyAlignment="1">
      <alignment horizontal="center" vertical="center"/>
    </xf>
    <xf numFmtId="0" fontId="0" fillId="36" borderId="15" xfId="0" applyFill="1" applyBorder="1" applyAlignment="1">
      <alignment horizontal="right" vertical="center"/>
    </xf>
    <xf numFmtId="176" fontId="0" fillId="36" borderId="11" xfId="0" applyNumberFormat="1" applyFill="1" applyBorder="1" applyAlignment="1">
      <alignment horizontal="center" vertical="center"/>
    </xf>
    <xf numFmtId="11" fontId="27" fillId="36" borderId="12" xfId="0" applyNumberFormat="1" applyFont="1" applyFill="1" applyBorder="1" applyAlignment="1">
      <alignment horizontal="right" vertical="center"/>
    </xf>
    <xf numFmtId="176" fontId="27" fillId="36" borderId="11" xfId="0" applyNumberFormat="1" applyFont="1" applyFill="1" applyBorder="1" applyAlignment="1">
      <alignment horizontal="right" vertical="center"/>
    </xf>
    <xf numFmtId="178" fontId="27" fillId="36" borderId="0" xfId="0" applyNumberFormat="1" applyFont="1" applyFill="1" applyAlignment="1">
      <alignment horizontal="right" vertical="center"/>
    </xf>
    <xf numFmtId="11" fontId="0" fillId="0" borderId="10" xfId="0" applyNumberFormat="1" applyBorder="1">
      <alignment vertical="center"/>
    </xf>
    <xf numFmtId="185" fontId="28" fillId="0" borderId="0" xfId="0" applyNumberFormat="1" applyFont="1">
      <alignment vertical="center"/>
    </xf>
    <xf numFmtId="181" fontId="28" fillId="0" borderId="0" xfId="0" applyNumberFormat="1" applyFont="1">
      <alignment vertical="center"/>
    </xf>
    <xf numFmtId="0" fontId="35" fillId="0" borderId="0" xfId="51" applyAlignment="1">
      <alignment horizontal="left" vertical="top"/>
    </xf>
    <xf numFmtId="0" fontId="42" fillId="0" borderId="26" xfId="51" applyFont="1" applyBorder="1" applyAlignment="1">
      <alignment horizontal="center" vertical="center" wrapText="1"/>
    </xf>
    <xf numFmtId="0" fontId="43" fillId="0" borderId="27" xfId="51" applyFont="1" applyBorder="1" applyAlignment="1">
      <alignment horizontal="center" vertical="center"/>
    </xf>
    <xf numFmtId="0" fontId="43" fillId="0" borderId="26" xfId="51" applyFont="1" applyBorder="1" applyAlignment="1">
      <alignment horizontal="centerContinuous" vertical="center"/>
    </xf>
    <xf numFmtId="0" fontId="43" fillId="0" borderId="28" xfId="51" applyFont="1" applyBorder="1" applyAlignment="1">
      <alignment horizontal="center" vertical="center"/>
    </xf>
    <xf numFmtId="0" fontId="43" fillId="0" borderId="26" xfId="51" applyFont="1" applyBorder="1" applyAlignment="1">
      <alignment horizontal="center" vertical="center"/>
    </xf>
    <xf numFmtId="0" fontId="42" fillId="0" borderId="0" xfId="51" applyFont="1" applyAlignment="1">
      <alignment horizontal="center" vertical="center" wrapText="1"/>
    </xf>
    <xf numFmtId="0" fontId="43" fillId="0" borderId="0" xfId="51" applyFont="1" applyAlignment="1">
      <alignment horizontal="distributed" vertical="center"/>
    </xf>
    <xf numFmtId="0" fontId="43" fillId="0" borderId="30" xfId="51" applyFont="1" applyBorder="1" applyAlignment="1">
      <alignment horizontal="center" vertical="center"/>
    </xf>
    <xf numFmtId="0" fontId="42" fillId="0" borderId="34" xfId="51" applyFont="1" applyBorder="1" applyAlignment="1">
      <alignment horizontal="center" vertical="center" wrapText="1"/>
    </xf>
    <xf numFmtId="0" fontId="43" fillId="0" borderId="34" xfId="51" applyFont="1" applyBorder="1" applyAlignment="1">
      <alignment horizontal="center" vertical="center"/>
    </xf>
    <xf numFmtId="0" fontId="45" fillId="0" borderId="10" xfId="51" applyFont="1" applyBorder="1" applyAlignment="1">
      <alignment horizontal="left" vertical="top"/>
    </xf>
    <xf numFmtId="0" fontId="45" fillId="0" borderId="12" xfId="51" applyFont="1" applyBorder="1" applyAlignment="1">
      <alignment horizontal="left" vertical="top"/>
    </xf>
    <xf numFmtId="0" fontId="45" fillId="0" borderId="0" xfId="51" applyFont="1" applyAlignment="1">
      <alignment horizontal="left" vertical="top"/>
    </xf>
    <xf numFmtId="0" fontId="45" fillId="0" borderId="11" xfId="51" applyFont="1" applyBorder="1" applyAlignment="1">
      <alignment horizontal="left" vertical="top"/>
    </xf>
    <xf numFmtId="0" fontId="46" fillId="0" borderId="26" xfId="51" applyFont="1" applyBorder="1" applyAlignment="1">
      <alignment horizontal="centerContinuous" vertical="center"/>
    </xf>
    <xf numFmtId="0" fontId="43" fillId="0" borderId="33" xfId="51" applyFont="1" applyBorder="1" applyAlignment="1">
      <alignment horizontal="center" vertical="center"/>
    </xf>
    <xf numFmtId="0" fontId="43" fillId="0" borderId="33" xfId="51" applyFont="1" applyBorder="1" applyAlignment="1">
      <alignment horizontal="center" vertical="center" wrapText="1"/>
    </xf>
    <xf numFmtId="20" fontId="45" fillId="0" borderId="10" xfId="51" applyNumberFormat="1" applyFont="1" applyBorder="1" applyAlignment="1">
      <alignment horizontal="left" vertical="top"/>
    </xf>
    <xf numFmtId="0" fontId="36" fillId="0" borderId="33" xfId="51" applyFont="1" applyBorder="1" applyAlignment="1">
      <alignment horizontal="center" vertical="center"/>
    </xf>
    <xf numFmtId="11" fontId="36" fillId="0" borderId="33" xfId="51" applyNumberFormat="1" applyFont="1" applyBorder="1" applyAlignment="1">
      <alignment horizontal="center" vertical="center"/>
    </xf>
    <xf numFmtId="0" fontId="43" fillId="0" borderId="30" xfId="51" applyFont="1" applyBorder="1" applyAlignment="1">
      <alignment horizontal="left" vertical="center"/>
    </xf>
    <xf numFmtId="0" fontId="45" fillId="0" borderId="0" xfId="51" applyFont="1" applyAlignment="1">
      <alignment horizontal="center" vertical="center"/>
    </xf>
    <xf numFmtId="186" fontId="36" fillId="0" borderId="33" xfId="51" applyNumberFormat="1" applyFont="1" applyBorder="1" applyAlignment="1">
      <alignment horizontal="center" vertical="center"/>
    </xf>
    <xf numFmtId="0" fontId="54" fillId="0" borderId="0" xfId="51" applyFont="1" applyAlignment="1">
      <alignment horizontal="left" vertical="center"/>
    </xf>
    <xf numFmtId="0" fontId="43" fillId="0" borderId="29" xfId="51" applyFont="1" applyBorder="1" applyAlignment="1">
      <alignment horizontal="left" vertical="center"/>
    </xf>
    <xf numFmtId="14" fontId="43" fillId="0" borderId="29" xfId="51" applyNumberFormat="1" applyFont="1" applyBorder="1" applyAlignment="1">
      <alignment horizontal="center" vertical="center"/>
    </xf>
    <xf numFmtId="0" fontId="43" fillId="0" borderId="29" xfId="51" applyFont="1" applyBorder="1" applyAlignment="1">
      <alignment horizontal="center" vertical="center"/>
    </xf>
    <xf numFmtId="0" fontId="43" fillId="0" borderId="30" xfId="51" applyFont="1" applyBorder="1" applyAlignment="1">
      <alignment horizontal="center" vertical="center"/>
    </xf>
    <xf numFmtId="0" fontId="42" fillId="0" borderId="31" xfId="51" applyFont="1" applyBorder="1" applyAlignment="1">
      <alignment horizontal="left" vertical="center" wrapText="1"/>
    </xf>
    <xf numFmtId="0" fontId="42" fillId="0" borderId="32" xfId="51" applyFont="1" applyBorder="1" applyAlignment="1">
      <alignment horizontal="left" vertical="center" wrapText="1"/>
    </xf>
    <xf numFmtId="0" fontId="42" fillId="0" borderId="31" xfId="51" applyFont="1" applyBorder="1" applyAlignment="1">
      <alignment horizontal="center" vertical="center" wrapText="1"/>
    </xf>
    <xf numFmtId="0" fontId="42" fillId="0" borderId="32" xfId="51" applyFont="1" applyBorder="1" applyAlignment="1">
      <alignment horizontal="center" vertical="center" wrapText="1"/>
    </xf>
    <xf numFmtId="0" fontId="43" fillId="0" borderId="32" xfId="51" applyFont="1" applyBorder="1" applyAlignment="1">
      <alignment horizontal="left" vertical="center" wrapText="1"/>
    </xf>
    <xf numFmtId="0" fontId="28" fillId="33" borderId="13" xfId="0" applyFont="1" applyFill="1" applyBorder="1" applyAlignment="1">
      <alignment horizontal="center" vertical="center"/>
    </xf>
    <xf numFmtId="0" fontId="28" fillId="33" borderId="24" xfId="0" applyFont="1" applyFill="1" applyBorder="1" applyAlignment="1">
      <alignment horizontal="center" vertical="center"/>
    </xf>
    <xf numFmtId="0" fontId="28" fillId="33" borderId="14" xfId="0" applyFont="1" applyFill="1" applyBorder="1" applyAlignment="1">
      <alignment horizontal="center" vertical="center"/>
    </xf>
    <xf numFmtId="0" fontId="27" fillId="36" borderId="16" xfId="0" applyFont="1" applyFill="1" applyBorder="1" applyAlignment="1">
      <alignment horizontal="right" vertical="center"/>
    </xf>
    <xf numFmtId="0" fontId="27" fillId="36" borderId="1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</cellXfs>
  <cellStyles count="5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4" xr:uid="{00000000-0005-0000-0000-00000D000000}"/>
    <cellStyle name="60% - アクセント 2" xfId="25" builtinId="36" customBuiltin="1"/>
    <cellStyle name="60% - アクセント 2 2" xfId="45" xr:uid="{00000000-0005-0000-0000-00000F000000}"/>
    <cellStyle name="60% - アクセント 3" xfId="29" builtinId="40" customBuiltin="1"/>
    <cellStyle name="60% - アクセント 3 2" xfId="46" xr:uid="{00000000-0005-0000-0000-000011000000}"/>
    <cellStyle name="60% - アクセント 4" xfId="33" builtinId="44" customBuiltin="1"/>
    <cellStyle name="60% - アクセント 4 2" xfId="47" xr:uid="{00000000-0005-0000-0000-000013000000}"/>
    <cellStyle name="60% - アクセント 5" xfId="37" builtinId="48" customBuiltin="1"/>
    <cellStyle name="60% - アクセント 5 2" xfId="48" xr:uid="{00000000-0005-0000-0000-000015000000}"/>
    <cellStyle name="60% - アクセント 6" xfId="41" builtinId="52" customBuiltin="1"/>
    <cellStyle name="60% - アクセント 6 2" xfId="49" xr:uid="{00000000-0005-0000-0000-000017000000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タイトル 2" xfId="42" xr:uid="{00000000-0005-0000-0000-00001F000000}"/>
    <cellStyle name="チェック セル" xfId="13" builtinId="23" customBuiltin="1"/>
    <cellStyle name="どちらでもない" xfId="8" builtinId="28" customBuiltin="1"/>
    <cellStyle name="どちらでもない 2" xfId="43" xr:uid="{00000000-0005-0000-0000-000022000000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50" xr:uid="{52CBCA33-8055-4922-9D6C-650340496395}"/>
    <cellStyle name="標準 3" xfId="51" xr:uid="{24220DCA-7E0B-47C7-A33A-9A243488BA33}"/>
    <cellStyle name="良い" xfId="6" builtinId="26" customBuiltin="1"/>
  </cellStyles>
  <dxfs count="0"/>
  <tableStyles count="0" defaultTableStyle="TableStyleMedium2" defaultPivotStyle="PivotStyleLight16"/>
  <colors>
    <mruColors>
      <color rgb="FFFF00FF"/>
      <color rgb="FFCCFFFF"/>
      <color rgb="FF99FFCC"/>
      <color rgb="FF00FF00"/>
      <color rgb="FFFFFF00"/>
      <color rgb="FF0000FF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5932899691887"/>
          <c:y val="3.8573913043478264E-2"/>
          <c:w val="0.86494501882916808"/>
          <c:h val="0.79268442314275933"/>
        </c:manualLayout>
      </c:layout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No.1_整理例!$C$11:$C$1000</c:f>
              <c:numCache>
                <c:formatCode>General</c:formatCode>
                <c:ptCount val="990"/>
                <c:pt idx="0">
                  <c:v>0</c:v>
                </c:pt>
                <c:pt idx="1">
                  <c:v>1.6666666666615981E-2</c:v>
                </c:pt>
                <c:pt idx="2">
                  <c:v>3.3333333333231963E-2</c:v>
                </c:pt>
                <c:pt idx="3">
                  <c:v>4.9999999999847944E-2</c:v>
                </c:pt>
                <c:pt idx="4">
                  <c:v>6.6666666666463925E-2</c:v>
                </c:pt>
                <c:pt idx="5">
                  <c:v>8.3333333333079906E-2</c:v>
                </c:pt>
                <c:pt idx="6">
                  <c:v>9.9999999999695888E-2</c:v>
                </c:pt>
                <c:pt idx="7">
                  <c:v>0.11666666666631187</c:v>
                </c:pt>
                <c:pt idx="8">
                  <c:v>0.13333333333292785</c:v>
                </c:pt>
                <c:pt idx="9">
                  <c:v>0.14999999999954383</c:v>
                </c:pt>
                <c:pt idx="10">
                  <c:v>0.16666666666615981</c:v>
                </c:pt>
                <c:pt idx="11">
                  <c:v>0.18333333333277579</c:v>
                </c:pt>
                <c:pt idx="12">
                  <c:v>0.19999999999939178</c:v>
                </c:pt>
                <c:pt idx="13">
                  <c:v>0.21666666666600776</c:v>
                </c:pt>
                <c:pt idx="14">
                  <c:v>0.23333333333262374</c:v>
                </c:pt>
                <c:pt idx="15">
                  <c:v>0.24999999999923972</c:v>
                </c:pt>
                <c:pt idx="16">
                  <c:v>0.2666666666658557</c:v>
                </c:pt>
                <c:pt idx="17">
                  <c:v>0.28333333333247168</c:v>
                </c:pt>
                <c:pt idx="18">
                  <c:v>0.29999999999908766</c:v>
                </c:pt>
                <c:pt idx="19">
                  <c:v>0.31666666666570364</c:v>
                </c:pt>
                <c:pt idx="20">
                  <c:v>0.33333333333231963</c:v>
                </c:pt>
                <c:pt idx="21">
                  <c:v>0.34999999999893561</c:v>
                </c:pt>
                <c:pt idx="22">
                  <c:v>0.36666666666555159</c:v>
                </c:pt>
                <c:pt idx="23">
                  <c:v>0.38333333333216757</c:v>
                </c:pt>
                <c:pt idx="24">
                  <c:v>0.39999999999878355</c:v>
                </c:pt>
                <c:pt idx="25">
                  <c:v>0.41666666666539953</c:v>
                </c:pt>
                <c:pt idx="26">
                  <c:v>0.43333333333201551</c:v>
                </c:pt>
                <c:pt idx="27">
                  <c:v>0.44999999999863149</c:v>
                </c:pt>
                <c:pt idx="28">
                  <c:v>0.46666666666524748</c:v>
                </c:pt>
                <c:pt idx="29">
                  <c:v>0.48333333333186346</c:v>
                </c:pt>
                <c:pt idx="30">
                  <c:v>0.49999999999847944</c:v>
                </c:pt>
                <c:pt idx="31">
                  <c:v>0.51666666666509542</c:v>
                </c:pt>
                <c:pt idx="32">
                  <c:v>0.5333333333317114</c:v>
                </c:pt>
                <c:pt idx="33">
                  <c:v>0.54999999999832738</c:v>
                </c:pt>
                <c:pt idx="34">
                  <c:v>0.56666666666494336</c:v>
                </c:pt>
                <c:pt idx="35">
                  <c:v>0.58333333333155934</c:v>
                </c:pt>
                <c:pt idx="36">
                  <c:v>0.59999999999817533</c:v>
                </c:pt>
                <c:pt idx="37">
                  <c:v>0.61666666666479131</c:v>
                </c:pt>
                <c:pt idx="38">
                  <c:v>0.63333333333140729</c:v>
                </c:pt>
                <c:pt idx="39">
                  <c:v>0.64999999999802327</c:v>
                </c:pt>
                <c:pt idx="40">
                  <c:v>0.66666666666463925</c:v>
                </c:pt>
                <c:pt idx="41">
                  <c:v>0.68333333333125523</c:v>
                </c:pt>
                <c:pt idx="42">
                  <c:v>0.69999999999787121</c:v>
                </c:pt>
                <c:pt idx="43">
                  <c:v>0.7166666666644872</c:v>
                </c:pt>
                <c:pt idx="44">
                  <c:v>0.73333333333110318</c:v>
                </c:pt>
                <c:pt idx="45">
                  <c:v>0.74999999999771916</c:v>
                </c:pt>
                <c:pt idx="46">
                  <c:v>0.76666666666433514</c:v>
                </c:pt>
                <c:pt idx="47">
                  <c:v>0.78333333333095112</c:v>
                </c:pt>
                <c:pt idx="48">
                  <c:v>0.7999999999975671</c:v>
                </c:pt>
                <c:pt idx="49">
                  <c:v>0.81666666666418308</c:v>
                </c:pt>
                <c:pt idx="50">
                  <c:v>0.83333333333079906</c:v>
                </c:pt>
                <c:pt idx="51">
                  <c:v>0.84999999999741505</c:v>
                </c:pt>
                <c:pt idx="52">
                  <c:v>0.86666666666403103</c:v>
                </c:pt>
                <c:pt idx="53">
                  <c:v>0.88333333333064701</c:v>
                </c:pt>
                <c:pt idx="54">
                  <c:v>0.89999999999726299</c:v>
                </c:pt>
                <c:pt idx="55">
                  <c:v>0.91666666666387897</c:v>
                </c:pt>
                <c:pt idx="56">
                  <c:v>0.93333333333049495</c:v>
                </c:pt>
                <c:pt idx="57">
                  <c:v>0.94999999999711093</c:v>
                </c:pt>
                <c:pt idx="58">
                  <c:v>0.96666666666372691</c:v>
                </c:pt>
                <c:pt idx="59">
                  <c:v>0.9833333333303429</c:v>
                </c:pt>
                <c:pt idx="60">
                  <c:v>0.99999999999695888</c:v>
                </c:pt>
                <c:pt idx="61">
                  <c:v>1.0166666666635749</c:v>
                </c:pt>
                <c:pt idx="62">
                  <c:v>1.0333333333301908</c:v>
                </c:pt>
                <c:pt idx="63">
                  <c:v>1.0499999999968068</c:v>
                </c:pt>
                <c:pt idx="64">
                  <c:v>1.0666666666634228</c:v>
                </c:pt>
                <c:pt idx="65">
                  <c:v>1.0833333333300388</c:v>
                </c:pt>
                <c:pt idx="66">
                  <c:v>1.0999999999966548</c:v>
                </c:pt>
                <c:pt idx="67">
                  <c:v>1.1166666666632707</c:v>
                </c:pt>
                <c:pt idx="68">
                  <c:v>1.1333333333298867</c:v>
                </c:pt>
                <c:pt idx="69">
                  <c:v>1.1499999999965027</c:v>
                </c:pt>
                <c:pt idx="70">
                  <c:v>1.1666666666631187</c:v>
                </c:pt>
                <c:pt idx="71">
                  <c:v>1.1833333333297347</c:v>
                </c:pt>
                <c:pt idx="72">
                  <c:v>1.1999999999963507</c:v>
                </c:pt>
                <c:pt idx="73">
                  <c:v>1.2166666666629666</c:v>
                </c:pt>
                <c:pt idx="74">
                  <c:v>1.2333333333295826</c:v>
                </c:pt>
                <c:pt idx="75">
                  <c:v>1.2499999999961986</c:v>
                </c:pt>
                <c:pt idx="76">
                  <c:v>1.2666666666628146</c:v>
                </c:pt>
                <c:pt idx="77">
                  <c:v>1.2833333333294306</c:v>
                </c:pt>
                <c:pt idx="78">
                  <c:v>1.2999999999960465</c:v>
                </c:pt>
                <c:pt idx="79">
                  <c:v>1.3166666666626625</c:v>
                </c:pt>
                <c:pt idx="80">
                  <c:v>1.3333333333292785</c:v>
                </c:pt>
                <c:pt idx="81">
                  <c:v>1.3499999999958945</c:v>
                </c:pt>
                <c:pt idx="82">
                  <c:v>1.3666666666625105</c:v>
                </c:pt>
                <c:pt idx="83">
                  <c:v>1.3833333333291264</c:v>
                </c:pt>
                <c:pt idx="84">
                  <c:v>1.3999999999957424</c:v>
                </c:pt>
                <c:pt idx="85">
                  <c:v>1.4166666666623584</c:v>
                </c:pt>
                <c:pt idx="86">
                  <c:v>1.4333333333289744</c:v>
                </c:pt>
                <c:pt idx="87">
                  <c:v>1.4499999999955904</c:v>
                </c:pt>
                <c:pt idx="88">
                  <c:v>1.4666666666622064</c:v>
                </c:pt>
                <c:pt idx="89">
                  <c:v>1.4833333333288223</c:v>
                </c:pt>
                <c:pt idx="90">
                  <c:v>1.4999999999954383</c:v>
                </c:pt>
                <c:pt idx="91">
                  <c:v>1.5166666666620543</c:v>
                </c:pt>
                <c:pt idx="92">
                  <c:v>1.5333333333286703</c:v>
                </c:pt>
                <c:pt idx="93">
                  <c:v>1.5499999999952863</c:v>
                </c:pt>
                <c:pt idx="94">
                  <c:v>1.5666666666619022</c:v>
                </c:pt>
                <c:pt idx="95">
                  <c:v>1.5833333333285182</c:v>
                </c:pt>
                <c:pt idx="96">
                  <c:v>1.5999999999951342</c:v>
                </c:pt>
                <c:pt idx="97">
                  <c:v>1.6166666666617502</c:v>
                </c:pt>
                <c:pt idx="98">
                  <c:v>1.6333333333283662</c:v>
                </c:pt>
                <c:pt idx="99">
                  <c:v>1.6499999999949821</c:v>
                </c:pt>
                <c:pt idx="100">
                  <c:v>1.6666666666615981</c:v>
                </c:pt>
                <c:pt idx="101">
                  <c:v>1.6833333333282141</c:v>
                </c:pt>
                <c:pt idx="102">
                  <c:v>1.6999999999948301</c:v>
                </c:pt>
                <c:pt idx="103">
                  <c:v>1.7166666666614461</c:v>
                </c:pt>
                <c:pt idx="104">
                  <c:v>1.7333333333280621</c:v>
                </c:pt>
                <c:pt idx="105">
                  <c:v>1.749999999994678</c:v>
                </c:pt>
                <c:pt idx="106">
                  <c:v>1.766666666661294</c:v>
                </c:pt>
                <c:pt idx="107">
                  <c:v>1.78333333332791</c:v>
                </c:pt>
                <c:pt idx="108">
                  <c:v>1.799999999994526</c:v>
                </c:pt>
                <c:pt idx="109">
                  <c:v>1.816666666661142</c:v>
                </c:pt>
                <c:pt idx="110">
                  <c:v>1.8333333333277579</c:v>
                </c:pt>
                <c:pt idx="111">
                  <c:v>1.8499999999943739</c:v>
                </c:pt>
                <c:pt idx="112">
                  <c:v>1.8666666666609899</c:v>
                </c:pt>
                <c:pt idx="113">
                  <c:v>1.8833333333276059</c:v>
                </c:pt>
                <c:pt idx="114">
                  <c:v>1.8999999999942219</c:v>
                </c:pt>
                <c:pt idx="115">
                  <c:v>1.9166666666608378</c:v>
                </c:pt>
                <c:pt idx="116">
                  <c:v>1.9333333333274538</c:v>
                </c:pt>
                <c:pt idx="117">
                  <c:v>1.9499999999940698</c:v>
                </c:pt>
                <c:pt idx="118">
                  <c:v>1.9666666666606858</c:v>
                </c:pt>
                <c:pt idx="119">
                  <c:v>1.9833333333273018</c:v>
                </c:pt>
                <c:pt idx="120">
                  <c:v>1.9999999999939178</c:v>
                </c:pt>
                <c:pt idx="121">
                  <c:v>2.0166666666605337</c:v>
                </c:pt>
                <c:pt idx="122">
                  <c:v>2.0333333333271497</c:v>
                </c:pt>
                <c:pt idx="123">
                  <c:v>2.0499999999937657</c:v>
                </c:pt>
                <c:pt idx="124">
                  <c:v>2.0666666666603817</c:v>
                </c:pt>
                <c:pt idx="125">
                  <c:v>2.0833333333269977</c:v>
                </c:pt>
                <c:pt idx="126">
                  <c:v>2.0999999999936136</c:v>
                </c:pt>
                <c:pt idx="127">
                  <c:v>2.1166666666602296</c:v>
                </c:pt>
                <c:pt idx="128">
                  <c:v>2.1333333333268456</c:v>
                </c:pt>
                <c:pt idx="129">
                  <c:v>2.1499999999934616</c:v>
                </c:pt>
                <c:pt idx="130">
                  <c:v>2.1666666666600776</c:v>
                </c:pt>
                <c:pt idx="131">
                  <c:v>2.1833333333266935</c:v>
                </c:pt>
                <c:pt idx="132">
                  <c:v>2.1999999999933095</c:v>
                </c:pt>
                <c:pt idx="133">
                  <c:v>2.2166666666599255</c:v>
                </c:pt>
                <c:pt idx="134">
                  <c:v>2.2333333333265415</c:v>
                </c:pt>
                <c:pt idx="135">
                  <c:v>2.2499999999931575</c:v>
                </c:pt>
                <c:pt idx="136">
                  <c:v>2.2666666666597735</c:v>
                </c:pt>
                <c:pt idx="137">
                  <c:v>2.2833333333263894</c:v>
                </c:pt>
                <c:pt idx="138">
                  <c:v>2.2999999999930054</c:v>
                </c:pt>
                <c:pt idx="139">
                  <c:v>2.3166666666596214</c:v>
                </c:pt>
                <c:pt idx="140">
                  <c:v>2.3333333333262374</c:v>
                </c:pt>
                <c:pt idx="141">
                  <c:v>2.3499999999928534</c:v>
                </c:pt>
                <c:pt idx="142">
                  <c:v>2.3666666666594693</c:v>
                </c:pt>
                <c:pt idx="143">
                  <c:v>2.3833333333260853</c:v>
                </c:pt>
                <c:pt idx="144">
                  <c:v>2.3999999999927013</c:v>
                </c:pt>
                <c:pt idx="145">
                  <c:v>2.4166666666593173</c:v>
                </c:pt>
                <c:pt idx="146">
                  <c:v>2.4333333333259333</c:v>
                </c:pt>
                <c:pt idx="147">
                  <c:v>2.4499999999925492</c:v>
                </c:pt>
                <c:pt idx="148">
                  <c:v>2.4666666666591652</c:v>
                </c:pt>
                <c:pt idx="149">
                  <c:v>2.4833333333257812</c:v>
                </c:pt>
                <c:pt idx="150">
                  <c:v>2.4999999999923972</c:v>
                </c:pt>
                <c:pt idx="151">
                  <c:v>2.5166666666590132</c:v>
                </c:pt>
                <c:pt idx="152">
                  <c:v>2.5333333333256292</c:v>
                </c:pt>
                <c:pt idx="153">
                  <c:v>2.5499999999922451</c:v>
                </c:pt>
                <c:pt idx="154">
                  <c:v>2.5666666666588611</c:v>
                </c:pt>
                <c:pt idx="155">
                  <c:v>2.5833333333254771</c:v>
                </c:pt>
                <c:pt idx="156">
                  <c:v>2.5999999999920931</c:v>
                </c:pt>
                <c:pt idx="157">
                  <c:v>2.6166666666587091</c:v>
                </c:pt>
                <c:pt idx="158">
                  <c:v>2.633333333325325</c:v>
                </c:pt>
                <c:pt idx="159">
                  <c:v>2.649999999991941</c:v>
                </c:pt>
                <c:pt idx="160">
                  <c:v>2.666666666658557</c:v>
                </c:pt>
                <c:pt idx="161">
                  <c:v>2.683333333325173</c:v>
                </c:pt>
                <c:pt idx="162">
                  <c:v>2.699999999991789</c:v>
                </c:pt>
                <c:pt idx="163">
                  <c:v>2.7166666666584049</c:v>
                </c:pt>
                <c:pt idx="164">
                  <c:v>2.7333333333250209</c:v>
                </c:pt>
                <c:pt idx="165">
                  <c:v>2.7499999999916369</c:v>
                </c:pt>
                <c:pt idx="166">
                  <c:v>2.7666666666582529</c:v>
                </c:pt>
                <c:pt idx="167">
                  <c:v>2.7833333333248689</c:v>
                </c:pt>
                <c:pt idx="168">
                  <c:v>2.7999999999914849</c:v>
                </c:pt>
                <c:pt idx="169">
                  <c:v>2.8166666666581008</c:v>
                </c:pt>
                <c:pt idx="170">
                  <c:v>2.8333333333247168</c:v>
                </c:pt>
                <c:pt idx="171">
                  <c:v>2.8499999999913328</c:v>
                </c:pt>
                <c:pt idx="172">
                  <c:v>2.8666666666579488</c:v>
                </c:pt>
                <c:pt idx="173">
                  <c:v>2.8833333333245648</c:v>
                </c:pt>
                <c:pt idx="174">
                  <c:v>2.8999999999911807</c:v>
                </c:pt>
                <c:pt idx="175">
                  <c:v>2.9166666666577967</c:v>
                </c:pt>
                <c:pt idx="176">
                  <c:v>2.9333333333244127</c:v>
                </c:pt>
                <c:pt idx="177">
                  <c:v>2.9499999999910287</c:v>
                </c:pt>
                <c:pt idx="178">
                  <c:v>2.9666666666576447</c:v>
                </c:pt>
                <c:pt idx="179">
                  <c:v>2.9833333333242606</c:v>
                </c:pt>
                <c:pt idx="180">
                  <c:v>2.9999999999908766</c:v>
                </c:pt>
                <c:pt idx="181">
                  <c:v>3.0166666666574926</c:v>
                </c:pt>
                <c:pt idx="182">
                  <c:v>3.0333333333241086</c:v>
                </c:pt>
                <c:pt idx="183">
                  <c:v>3.0499999999907246</c:v>
                </c:pt>
                <c:pt idx="184">
                  <c:v>3.0666666666573406</c:v>
                </c:pt>
                <c:pt idx="185">
                  <c:v>3.0833333333239565</c:v>
                </c:pt>
                <c:pt idx="186">
                  <c:v>3.0999999999905725</c:v>
                </c:pt>
                <c:pt idx="187">
                  <c:v>3.1166666666571885</c:v>
                </c:pt>
                <c:pt idx="188">
                  <c:v>3.1333333333238045</c:v>
                </c:pt>
                <c:pt idx="189">
                  <c:v>3.1499999999904205</c:v>
                </c:pt>
                <c:pt idx="190">
                  <c:v>3.1666666666570364</c:v>
                </c:pt>
                <c:pt idx="191">
                  <c:v>3.1833333333236524</c:v>
                </c:pt>
                <c:pt idx="192">
                  <c:v>3.1999999999902684</c:v>
                </c:pt>
                <c:pt idx="193">
                  <c:v>3.2166666666568844</c:v>
                </c:pt>
                <c:pt idx="194">
                  <c:v>3.2333333333235004</c:v>
                </c:pt>
                <c:pt idx="195">
                  <c:v>3.2499999999901164</c:v>
                </c:pt>
                <c:pt idx="196">
                  <c:v>3.2666666666567323</c:v>
                </c:pt>
                <c:pt idx="197">
                  <c:v>3.2833333333233483</c:v>
                </c:pt>
                <c:pt idx="198">
                  <c:v>3.2999999999899643</c:v>
                </c:pt>
                <c:pt idx="199">
                  <c:v>3.3166666666565803</c:v>
                </c:pt>
                <c:pt idx="200">
                  <c:v>3.3333333333231963</c:v>
                </c:pt>
                <c:pt idx="201">
                  <c:v>3.3499999999898122</c:v>
                </c:pt>
                <c:pt idx="202">
                  <c:v>3.3666666666564282</c:v>
                </c:pt>
                <c:pt idx="203">
                  <c:v>3.3833333333230442</c:v>
                </c:pt>
                <c:pt idx="204">
                  <c:v>3.3999999999896602</c:v>
                </c:pt>
                <c:pt idx="205">
                  <c:v>3.4166666666562762</c:v>
                </c:pt>
                <c:pt idx="206">
                  <c:v>3.4333333333228921</c:v>
                </c:pt>
                <c:pt idx="207">
                  <c:v>3.4499999999895081</c:v>
                </c:pt>
                <c:pt idx="208">
                  <c:v>3.4666666666561241</c:v>
                </c:pt>
                <c:pt idx="209">
                  <c:v>3.4833333333227401</c:v>
                </c:pt>
                <c:pt idx="210">
                  <c:v>3.4999999999893561</c:v>
                </c:pt>
                <c:pt idx="211">
                  <c:v>3.5166666666559721</c:v>
                </c:pt>
                <c:pt idx="212">
                  <c:v>3.533333333322588</c:v>
                </c:pt>
                <c:pt idx="213">
                  <c:v>3.549999999989204</c:v>
                </c:pt>
                <c:pt idx="214">
                  <c:v>3.56666666665582</c:v>
                </c:pt>
                <c:pt idx="215">
                  <c:v>3.583333333322436</c:v>
                </c:pt>
                <c:pt idx="216">
                  <c:v>3.599999999989052</c:v>
                </c:pt>
                <c:pt idx="217">
                  <c:v>3.6166666666556679</c:v>
                </c:pt>
                <c:pt idx="218">
                  <c:v>3.6333333333222839</c:v>
                </c:pt>
                <c:pt idx="219">
                  <c:v>3.6499999999888999</c:v>
                </c:pt>
                <c:pt idx="220">
                  <c:v>3.6666666666555159</c:v>
                </c:pt>
                <c:pt idx="221">
                  <c:v>3.6833333333221319</c:v>
                </c:pt>
                <c:pt idx="222">
                  <c:v>3.6999999999887478</c:v>
                </c:pt>
                <c:pt idx="223">
                  <c:v>3.7166666666553638</c:v>
                </c:pt>
                <c:pt idx="224">
                  <c:v>3.7333333333219798</c:v>
                </c:pt>
                <c:pt idx="225">
                  <c:v>3.7499999999885958</c:v>
                </c:pt>
                <c:pt idx="226">
                  <c:v>3.7666666666552118</c:v>
                </c:pt>
                <c:pt idx="227">
                  <c:v>3.7833333333218278</c:v>
                </c:pt>
                <c:pt idx="228">
                  <c:v>3.7999999999884437</c:v>
                </c:pt>
                <c:pt idx="229">
                  <c:v>3.8166666666550597</c:v>
                </c:pt>
                <c:pt idx="230">
                  <c:v>3.8333333333216757</c:v>
                </c:pt>
                <c:pt idx="231">
                  <c:v>3.8499999999882917</c:v>
                </c:pt>
                <c:pt idx="232">
                  <c:v>3.8666666666549077</c:v>
                </c:pt>
                <c:pt idx="233">
                  <c:v>3.8833333333215236</c:v>
                </c:pt>
                <c:pt idx="234">
                  <c:v>3.8999999999881396</c:v>
                </c:pt>
                <c:pt idx="235">
                  <c:v>3.9166666666547556</c:v>
                </c:pt>
                <c:pt idx="236">
                  <c:v>3.9333333333213716</c:v>
                </c:pt>
                <c:pt idx="237">
                  <c:v>3.9499999999879876</c:v>
                </c:pt>
                <c:pt idx="238">
                  <c:v>3.9666666666546035</c:v>
                </c:pt>
                <c:pt idx="239">
                  <c:v>3.9833333333212195</c:v>
                </c:pt>
                <c:pt idx="240">
                  <c:v>3.9999999999878355</c:v>
                </c:pt>
                <c:pt idx="241">
                  <c:v>4.0166666666544515</c:v>
                </c:pt>
                <c:pt idx="242">
                  <c:v>4.0333333333210675</c:v>
                </c:pt>
                <c:pt idx="243">
                  <c:v>4.0499999999876835</c:v>
                </c:pt>
                <c:pt idx="244">
                  <c:v>4.0666666666542994</c:v>
                </c:pt>
                <c:pt idx="245">
                  <c:v>4.0833333333209154</c:v>
                </c:pt>
                <c:pt idx="246">
                  <c:v>4.0999999999875314</c:v>
                </c:pt>
                <c:pt idx="247">
                  <c:v>4.1166666666541474</c:v>
                </c:pt>
                <c:pt idx="248">
                  <c:v>4.1333333333207634</c:v>
                </c:pt>
                <c:pt idx="249">
                  <c:v>4.1499999999873793</c:v>
                </c:pt>
                <c:pt idx="250">
                  <c:v>4.1666666666539953</c:v>
                </c:pt>
                <c:pt idx="251">
                  <c:v>4.1833333333206113</c:v>
                </c:pt>
                <c:pt idx="252">
                  <c:v>4.1999999999872273</c:v>
                </c:pt>
                <c:pt idx="253">
                  <c:v>4.2166666666538433</c:v>
                </c:pt>
                <c:pt idx="254">
                  <c:v>4.2333333333204592</c:v>
                </c:pt>
                <c:pt idx="255">
                  <c:v>4.2499999999870752</c:v>
                </c:pt>
                <c:pt idx="256">
                  <c:v>4.2666666666536912</c:v>
                </c:pt>
                <c:pt idx="257">
                  <c:v>4.2833333333203063</c:v>
                </c:pt>
                <c:pt idx="258">
                  <c:v>4.2999999999869232</c:v>
                </c:pt>
                <c:pt idx="259">
                  <c:v>4.31666666665354</c:v>
                </c:pt>
                <c:pt idx="260">
                  <c:v>4.3333333333201551</c:v>
                </c:pt>
                <c:pt idx="261">
                  <c:v>4.3499999999867702</c:v>
                </c:pt>
                <c:pt idx="262">
                  <c:v>4.3666666666533871</c:v>
                </c:pt>
                <c:pt idx="263">
                  <c:v>4.383333333320004</c:v>
                </c:pt>
                <c:pt idx="264">
                  <c:v>4.3999999999866191</c:v>
                </c:pt>
                <c:pt idx="265">
                  <c:v>4.4166666666532342</c:v>
                </c:pt>
                <c:pt idx="266">
                  <c:v>4.433333333319851</c:v>
                </c:pt>
                <c:pt idx="267">
                  <c:v>4.4499999999864679</c:v>
                </c:pt>
                <c:pt idx="268">
                  <c:v>4.466666666653083</c:v>
                </c:pt>
                <c:pt idx="269">
                  <c:v>4.4833333333196981</c:v>
                </c:pt>
                <c:pt idx="270">
                  <c:v>4.4999999999863149</c:v>
                </c:pt>
                <c:pt idx="271">
                  <c:v>4.5166666666529318</c:v>
                </c:pt>
                <c:pt idx="272">
                  <c:v>4.5333333333195469</c:v>
                </c:pt>
                <c:pt idx="273">
                  <c:v>4.549999999986162</c:v>
                </c:pt>
                <c:pt idx="274">
                  <c:v>4.5666666666527789</c:v>
                </c:pt>
                <c:pt idx="275">
                  <c:v>4.5833333333193957</c:v>
                </c:pt>
                <c:pt idx="276">
                  <c:v>4.5999999999860108</c:v>
                </c:pt>
                <c:pt idx="277">
                  <c:v>4.6166666666526259</c:v>
                </c:pt>
                <c:pt idx="278">
                  <c:v>4.6333333333192428</c:v>
                </c:pt>
                <c:pt idx="279">
                  <c:v>4.6499999999858597</c:v>
                </c:pt>
                <c:pt idx="280">
                  <c:v>4.6666666666524748</c:v>
                </c:pt>
                <c:pt idx="281">
                  <c:v>4.6833333333190899</c:v>
                </c:pt>
                <c:pt idx="282">
                  <c:v>4.6999999999857067</c:v>
                </c:pt>
                <c:pt idx="283">
                  <c:v>4.7166666666523236</c:v>
                </c:pt>
                <c:pt idx="284">
                  <c:v>4.7333333333189387</c:v>
                </c:pt>
                <c:pt idx="285">
                  <c:v>4.7499999999855538</c:v>
                </c:pt>
                <c:pt idx="286">
                  <c:v>4.7666666666521706</c:v>
                </c:pt>
                <c:pt idx="287">
                  <c:v>4.7833333333187875</c:v>
                </c:pt>
                <c:pt idx="288">
                  <c:v>4.7999999999854026</c:v>
                </c:pt>
                <c:pt idx="289">
                  <c:v>4.8166666666520177</c:v>
                </c:pt>
                <c:pt idx="290">
                  <c:v>4.8333333333186346</c:v>
                </c:pt>
                <c:pt idx="291">
                  <c:v>4.8499999999852514</c:v>
                </c:pt>
                <c:pt idx="292">
                  <c:v>4.8666666666518665</c:v>
                </c:pt>
                <c:pt idx="293">
                  <c:v>4.8833333333184816</c:v>
                </c:pt>
                <c:pt idx="294">
                  <c:v>4.8999999999850985</c:v>
                </c:pt>
                <c:pt idx="295">
                  <c:v>4.9166666666517154</c:v>
                </c:pt>
                <c:pt idx="296">
                  <c:v>4.9333333333183305</c:v>
                </c:pt>
                <c:pt idx="297">
                  <c:v>4.9499999999849456</c:v>
                </c:pt>
                <c:pt idx="298">
                  <c:v>4.9666666666515624</c:v>
                </c:pt>
                <c:pt idx="299">
                  <c:v>4.9833333333181793</c:v>
                </c:pt>
                <c:pt idx="300">
                  <c:v>4.9999999999847944</c:v>
                </c:pt>
                <c:pt idx="301">
                  <c:v>5.0166666666514095</c:v>
                </c:pt>
                <c:pt idx="302">
                  <c:v>5.0333333333180263</c:v>
                </c:pt>
                <c:pt idx="303">
                  <c:v>5.0499999999846432</c:v>
                </c:pt>
                <c:pt idx="304">
                  <c:v>5.0666666666512583</c:v>
                </c:pt>
                <c:pt idx="305">
                  <c:v>5.0833333333178734</c:v>
                </c:pt>
                <c:pt idx="306">
                  <c:v>5.0999999999844903</c:v>
                </c:pt>
                <c:pt idx="307">
                  <c:v>5.1166666666511071</c:v>
                </c:pt>
                <c:pt idx="308">
                  <c:v>5.1333333333177222</c:v>
                </c:pt>
                <c:pt idx="309">
                  <c:v>5.1499999999843373</c:v>
                </c:pt>
                <c:pt idx="310">
                  <c:v>5.1666666666509542</c:v>
                </c:pt>
                <c:pt idx="311">
                  <c:v>5.1833333333175711</c:v>
                </c:pt>
                <c:pt idx="312">
                  <c:v>5.1999999999841862</c:v>
                </c:pt>
                <c:pt idx="313">
                  <c:v>5.2166666666508013</c:v>
                </c:pt>
                <c:pt idx="314">
                  <c:v>5.2333333333174181</c:v>
                </c:pt>
                <c:pt idx="315">
                  <c:v>5.249999999984035</c:v>
                </c:pt>
                <c:pt idx="316">
                  <c:v>5.2666666666506501</c:v>
                </c:pt>
                <c:pt idx="317">
                  <c:v>5.2833333333172652</c:v>
                </c:pt>
                <c:pt idx="318">
                  <c:v>5.299999999983882</c:v>
                </c:pt>
                <c:pt idx="319">
                  <c:v>5.3166666666504989</c:v>
                </c:pt>
                <c:pt idx="320">
                  <c:v>5.333333333317114</c:v>
                </c:pt>
                <c:pt idx="321">
                  <c:v>5.3499999999837291</c:v>
                </c:pt>
                <c:pt idx="322">
                  <c:v>5.366666666650346</c:v>
                </c:pt>
                <c:pt idx="323">
                  <c:v>5.3833333333169628</c:v>
                </c:pt>
                <c:pt idx="324">
                  <c:v>5.3999999999835779</c:v>
                </c:pt>
                <c:pt idx="325">
                  <c:v>5.416666666650193</c:v>
                </c:pt>
                <c:pt idx="326">
                  <c:v>5.4333333333168099</c:v>
                </c:pt>
                <c:pt idx="327">
                  <c:v>5.4499999999834268</c:v>
                </c:pt>
                <c:pt idx="328">
                  <c:v>5.4666666666500419</c:v>
                </c:pt>
                <c:pt idx="329">
                  <c:v>5.483333333316657</c:v>
                </c:pt>
                <c:pt idx="330">
                  <c:v>5.4999999999832738</c:v>
                </c:pt>
                <c:pt idx="331">
                  <c:v>5.5166666666498907</c:v>
                </c:pt>
                <c:pt idx="332">
                  <c:v>5.5333333333165058</c:v>
                </c:pt>
                <c:pt idx="333">
                  <c:v>5.5499999999831209</c:v>
                </c:pt>
                <c:pt idx="334">
                  <c:v>5.5666666666497377</c:v>
                </c:pt>
                <c:pt idx="335">
                  <c:v>5.5833333333163546</c:v>
                </c:pt>
                <c:pt idx="336">
                  <c:v>5.5999999999829697</c:v>
                </c:pt>
                <c:pt idx="337">
                  <c:v>5.6166666666495848</c:v>
                </c:pt>
                <c:pt idx="338">
                  <c:v>5.6333333333162017</c:v>
                </c:pt>
                <c:pt idx="339">
                  <c:v>5.6499999999828185</c:v>
                </c:pt>
                <c:pt idx="340">
                  <c:v>5.6666666666494336</c:v>
                </c:pt>
                <c:pt idx="341">
                  <c:v>5.6833333333160487</c:v>
                </c:pt>
                <c:pt idx="342">
                  <c:v>5.6999999999826656</c:v>
                </c:pt>
                <c:pt idx="343">
                  <c:v>5.7166666666492825</c:v>
                </c:pt>
                <c:pt idx="344">
                  <c:v>5.7333333333158976</c:v>
                </c:pt>
                <c:pt idx="345">
                  <c:v>5.7499999999825127</c:v>
                </c:pt>
                <c:pt idx="346">
                  <c:v>5.7666666666491295</c:v>
                </c:pt>
                <c:pt idx="347">
                  <c:v>5.7833333333157464</c:v>
                </c:pt>
                <c:pt idx="348">
                  <c:v>5.7999999999823615</c:v>
                </c:pt>
                <c:pt idx="349">
                  <c:v>5.8166666666489766</c:v>
                </c:pt>
                <c:pt idx="350">
                  <c:v>5.8333333333155934</c:v>
                </c:pt>
                <c:pt idx="351">
                  <c:v>5.8499999999822103</c:v>
                </c:pt>
                <c:pt idx="352">
                  <c:v>5.8666666666488254</c:v>
                </c:pt>
                <c:pt idx="353">
                  <c:v>5.8833333333154405</c:v>
                </c:pt>
                <c:pt idx="354">
                  <c:v>5.8999999999820574</c:v>
                </c:pt>
                <c:pt idx="355">
                  <c:v>5.9166666666486742</c:v>
                </c:pt>
                <c:pt idx="356">
                  <c:v>5.9333333333152893</c:v>
                </c:pt>
                <c:pt idx="357">
                  <c:v>5.9499999999819044</c:v>
                </c:pt>
                <c:pt idx="358">
                  <c:v>5.9666666666485213</c:v>
                </c:pt>
                <c:pt idx="359">
                  <c:v>5.9833333333151382</c:v>
                </c:pt>
                <c:pt idx="360">
                  <c:v>5.9999999999817533</c:v>
                </c:pt>
                <c:pt idx="361">
                  <c:v>6.0166666666483684</c:v>
                </c:pt>
                <c:pt idx="362">
                  <c:v>6.0333333333149852</c:v>
                </c:pt>
                <c:pt idx="363">
                  <c:v>6.0499999999816021</c:v>
                </c:pt>
                <c:pt idx="364">
                  <c:v>6.0666666666482172</c:v>
                </c:pt>
                <c:pt idx="365">
                  <c:v>6.0833333333148323</c:v>
                </c:pt>
                <c:pt idx="366">
                  <c:v>6.0999999999814492</c:v>
                </c:pt>
                <c:pt idx="367">
                  <c:v>6.116666666648066</c:v>
                </c:pt>
                <c:pt idx="368">
                  <c:v>6.1333333333146811</c:v>
                </c:pt>
                <c:pt idx="369">
                  <c:v>6.1499999999812962</c:v>
                </c:pt>
                <c:pt idx="370">
                  <c:v>6.1666666666479131</c:v>
                </c:pt>
                <c:pt idx="371">
                  <c:v>6.1833333333145299</c:v>
                </c:pt>
                <c:pt idx="372">
                  <c:v>6.199999999981145</c:v>
                </c:pt>
                <c:pt idx="373">
                  <c:v>6.2166666666477601</c:v>
                </c:pt>
                <c:pt idx="374">
                  <c:v>6.233333333314377</c:v>
                </c:pt>
                <c:pt idx="375">
                  <c:v>6.2499999999809939</c:v>
                </c:pt>
                <c:pt idx="376">
                  <c:v>6.266666666647609</c:v>
                </c:pt>
                <c:pt idx="377">
                  <c:v>6.2833333333142241</c:v>
                </c:pt>
                <c:pt idx="378">
                  <c:v>6.2999999999808409</c:v>
                </c:pt>
                <c:pt idx="379">
                  <c:v>6.3166666666474578</c:v>
                </c:pt>
                <c:pt idx="380">
                  <c:v>6.3333333333140729</c:v>
                </c:pt>
                <c:pt idx="381">
                  <c:v>6.349999999980688</c:v>
                </c:pt>
                <c:pt idx="382">
                  <c:v>6.3666666666473049</c:v>
                </c:pt>
                <c:pt idx="383">
                  <c:v>6.3833333333139217</c:v>
                </c:pt>
                <c:pt idx="384">
                  <c:v>6.3999999999805368</c:v>
                </c:pt>
                <c:pt idx="385">
                  <c:v>6.4166666666471519</c:v>
                </c:pt>
                <c:pt idx="386">
                  <c:v>6.4333333333137688</c:v>
                </c:pt>
                <c:pt idx="387">
                  <c:v>6.4499999999803856</c:v>
                </c:pt>
                <c:pt idx="388">
                  <c:v>6.4666666666470007</c:v>
                </c:pt>
                <c:pt idx="389">
                  <c:v>6.4833333333136158</c:v>
                </c:pt>
                <c:pt idx="390">
                  <c:v>6.4999999999802327</c:v>
                </c:pt>
                <c:pt idx="391">
                  <c:v>6.5166666666468496</c:v>
                </c:pt>
                <c:pt idx="392">
                  <c:v>6.5333333333134647</c:v>
                </c:pt>
                <c:pt idx="393">
                  <c:v>6.5499999999800798</c:v>
                </c:pt>
                <c:pt idx="394">
                  <c:v>6.5666666666466966</c:v>
                </c:pt>
                <c:pt idx="395">
                  <c:v>6.5833333333133135</c:v>
                </c:pt>
                <c:pt idx="396">
                  <c:v>6.5999999999799286</c:v>
                </c:pt>
                <c:pt idx="397">
                  <c:v>6.6166666666465437</c:v>
                </c:pt>
                <c:pt idx="398">
                  <c:v>6.6333333333131606</c:v>
                </c:pt>
                <c:pt idx="399">
                  <c:v>6.6499999999797774</c:v>
                </c:pt>
                <c:pt idx="400">
                  <c:v>6.6666666666463925</c:v>
                </c:pt>
                <c:pt idx="401">
                  <c:v>6.6833333333130076</c:v>
                </c:pt>
                <c:pt idx="402">
                  <c:v>6.6999999999796245</c:v>
                </c:pt>
                <c:pt idx="403">
                  <c:v>6.7166666666462413</c:v>
                </c:pt>
                <c:pt idx="404">
                  <c:v>6.7333333333128564</c:v>
                </c:pt>
                <c:pt idx="405">
                  <c:v>6.7499999999794715</c:v>
                </c:pt>
                <c:pt idx="406">
                  <c:v>6.7666666666460884</c:v>
                </c:pt>
                <c:pt idx="407">
                  <c:v>6.7833333333127053</c:v>
                </c:pt>
                <c:pt idx="408">
                  <c:v>6.7999999999793204</c:v>
                </c:pt>
                <c:pt idx="409">
                  <c:v>6.8166666666459355</c:v>
                </c:pt>
                <c:pt idx="410">
                  <c:v>6.8333333333125523</c:v>
                </c:pt>
                <c:pt idx="411">
                  <c:v>6.8499999999791692</c:v>
                </c:pt>
                <c:pt idx="412">
                  <c:v>6.8666666666457843</c:v>
                </c:pt>
                <c:pt idx="413">
                  <c:v>6.8833333333123994</c:v>
                </c:pt>
                <c:pt idx="414">
                  <c:v>6.8999999999790163</c:v>
                </c:pt>
                <c:pt idx="415">
                  <c:v>6.9166666666456331</c:v>
                </c:pt>
                <c:pt idx="416">
                  <c:v>6.9333333333122482</c:v>
                </c:pt>
                <c:pt idx="417">
                  <c:v>6.9499999999788633</c:v>
                </c:pt>
                <c:pt idx="418">
                  <c:v>6.9666666666454802</c:v>
                </c:pt>
                <c:pt idx="419">
                  <c:v>6.983333333312097</c:v>
                </c:pt>
                <c:pt idx="420">
                  <c:v>6.9999999999787121</c:v>
                </c:pt>
                <c:pt idx="421">
                  <c:v>7.0166666666453272</c:v>
                </c:pt>
                <c:pt idx="422">
                  <c:v>7.0333333333119441</c:v>
                </c:pt>
                <c:pt idx="423">
                  <c:v>7.049999999978561</c:v>
                </c:pt>
                <c:pt idx="424">
                  <c:v>7.0666666666451761</c:v>
                </c:pt>
                <c:pt idx="425">
                  <c:v>7.0833333333117912</c:v>
                </c:pt>
                <c:pt idx="426">
                  <c:v>7.099999999978408</c:v>
                </c:pt>
                <c:pt idx="427">
                  <c:v>7.1166666666450249</c:v>
                </c:pt>
                <c:pt idx="428">
                  <c:v>7.13333333331164</c:v>
                </c:pt>
                <c:pt idx="429">
                  <c:v>7.1499999999782551</c:v>
                </c:pt>
                <c:pt idx="430">
                  <c:v>7.166666666644872</c:v>
                </c:pt>
                <c:pt idx="431">
                  <c:v>7.1833333333114888</c:v>
                </c:pt>
                <c:pt idx="432">
                  <c:v>7.1999999999781039</c:v>
                </c:pt>
                <c:pt idx="433">
                  <c:v>7.216666666644719</c:v>
                </c:pt>
                <c:pt idx="434">
                  <c:v>7.2333333333113359</c:v>
                </c:pt>
                <c:pt idx="435">
                  <c:v>7.2499999999779527</c:v>
                </c:pt>
                <c:pt idx="436">
                  <c:v>7.2666666666445678</c:v>
                </c:pt>
                <c:pt idx="437">
                  <c:v>7.2833333333111829</c:v>
                </c:pt>
                <c:pt idx="438">
                  <c:v>7.2999999999777998</c:v>
                </c:pt>
                <c:pt idx="439">
                  <c:v>7.3166666666444167</c:v>
                </c:pt>
                <c:pt idx="440">
                  <c:v>7.3333333333110318</c:v>
                </c:pt>
                <c:pt idx="441">
                  <c:v>7.3499999999776469</c:v>
                </c:pt>
                <c:pt idx="442">
                  <c:v>7.3666666666442637</c:v>
                </c:pt>
                <c:pt idx="443">
                  <c:v>7.3833333333108806</c:v>
                </c:pt>
                <c:pt idx="444">
                  <c:v>7.3999999999774957</c:v>
                </c:pt>
                <c:pt idx="445">
                  <c:v>7.4166666666441108</c:v>
                </c:pt>
                <c:pt idx="446">
                  <c:v>7.4333333333107277</c:v>
                </c:pt>
                <c:pt idx="447">
                  <c:v>7.4499999999773445</c:v>
                </c:pt>
                <c:pt idx="448">
                  <c:v>7.4666666666439596</c:v>
                </c:pt>
                <c:pt idx="449">
                  <c:v>7.4833333333105747</c:v>
                </c:pt>
                <c:pt idx="450">
                  <c:v>7.4999999999771916</c:v>
                </c:pt>
                <c:pt idx="451">
                  <c:v>7.5166666666438084</c:v>
                </c:pt>
                <c:pt idx="452">
                  <c:v>7.5333333333104235</c:v>
                </c:pt>
                <c:pt idx="453">
                  <c:v>7.5499999999770386</c:v>
                </c:pt>
                <c:pt idx="454">
                  <c:v>7.5666666666436555</c:v>
                </c:pt>
                <c:pt idx="455">
                  <c:v>7.5833333333102724</c:v>
                </c:pt>
                <c:pt idx="456">
                  <c:v>7.5999999999768875</c:v>
                </c:pt>
                <c:pt idx="457">
                  <c:v>7.6166666666435026</c:v>
                </c:pt>
                <c:pt idx="458">
                  <c:v>7.6333333333101194</c:v>
                </c:pt>
                <c:pt idx="459">
                  <c:v>7.6499999999767363</c:v>
                </c:pt>
                <c:pt idx="460">
                  <c:v>7.6666666666433514</c:v>
                </c:pt>
                <c:pt idx="461">
                  <c:v>7.6833333333099665</c:v>
                </c:pt>
                <c:pt idx="462">
                  <c:v>7.6999999999765834</c:v>
                </c:pt>
                <c:pt idx="463">
                  <c:v>7.7166666666432002</c:v>
                </c:pt>
                <c:pt idx="464">
                  <c:v>7.7333333333098153</c:v>
                </c:pt>
                <c:pt idx="465">
                  <c:v>7.7499999999764304</c:v>
                </c:pt>
                <c:pt idx="466">
                  <c:v>7.7666666666430473</c:v>
                </c:pt>
                <c:pt idx="467">
                  <c:v>7.7833333333096641</c:v>
                </c:pt>
                <c:pt idx="468">
                  <c:v>7.7999999999762792</c:v>
                </c:pt>
                <c:pt idx="469">
                  <c:v>7.8166666666428943</c:v>
                </c:pt>
                <c:pt idx="470">
                  <c:v>7.8333333333095112</c:v>
                </c:pt>
                <c:pt idx="471">
                  <c:v>7.8499999999761281</c:v>
                </c:pt>
                <c:pt idx="472">
                  <c:v>7.8666666666427432</c:v>
                </c:pt>
                <c:pt idx="473">
                  <c:v>7.8833333333093583</c:v>
                </c:pt>
                <c:pt idx="474">
                  <c:v>7.8999999999759751</c:v>
                </c:pt>
                <c:pt idx="475">
                  <c:v>7.916666666642592</c:v>
                </c:pt>
                <c:pt idx="476">
                  <c:v>7.9333333333092071</c:v>
                </c:pt>
                <c:pt idx="477">
                  <c:v>7.9499999999758222</c:v>
                </c:pt>
                <c:pt idx="478">
                  <c:v>7.9666666666424391</c:v>
                </c:pt>
                <c:pt idx="479">
                  <c:v>7.9833333333090559</c:v>
                </c:pt>
                <c:pt idx="480">
                  <c:v>7.999999999975671</c:v>
                </c:pt>
                <c:pt idx="481">
                  <c:v>8.016666666642287</c:v>
                </c:pt>
                <c:pt idx="482">
                  <c:v>8.033333333308903</c:v>
                </c:pt>
                <c:pt idx="483">
                  <c:v>8.049999999975519</c:v>
                </c:pt>
                <c:pt idx="484">
                  <c:v>8.0666666666421349</c:v>
                </c:pt>
                <c:pt idx="485">
                  <c:v>8.0833333333087509</c:v>
                </c:pt>
                <c:pt idx="486">
                  <c:v>8.0999999999753669</c:v>
                </c:pt>
                <c:pt idx="487">
                  <c:v>8.1166666666419829</c:v>
                </c:pt>
                <c:pt idx="488">
                  <c:v>8.1333333333085989</c:v>
                </c:pt>
                <c:pt idx="489">
                  <c:v>8.1499999999752148</c:v>
                </c:pt>
                <c:pt idx="490">
                  <c:v>8.1666666666418308</c:v>
                </c:pt>
                <c:pt idx="491">
                  <c:v>8.1833333333084468</c:v>
                </c:pt>
                <c:pt idx="492">
                  <c:v>8.1999999999750628</c:v>
                </c:pt>
                <c:pt idx="493">
                  <c:v>8.2166666666416788</c:v>
                </c:pt>
                <c:pt idx="494">
                  <c:v>8.2333333333082948</c:v>
                </c:pt>
                <c:pt idx="495">
                  <c:v>8.2499999999749107</c:v>
                </c:pt>
                <c:pt idx="496">
                  <c:v>8.2666666666415267</c:v>
                </c:pt>
                <c:pt idx="497">
                  <c:v>8.2833333333081427</c:v>
                </c:pt>
                <c:pt idx="498">
                  <c:v>8.2999999999747587</c:v>
                </c:pt>
                <c:pt idx="499">
                  <c:v>8.3166666666413747</c:v>
                </c:pt>
                <c:pt idx="500">
                  <c:v>8.3333333333079906</c:v>
                </c:pt>
                <c:pt idx="501">
                  <c:v>8.3499999999746066</c:v>
                </c:pt>
                <c:pt idx="502">
                  <c:v>8.3666666666412226</c:v>
                </c:pt>
                <c:pt idx="503">
                  <c:v>8.3833333333078386</c:v>
                </c:pt>
                <c:pt idx="504">
                  <c:v>8.3999999999744546</c:v>
                </c:pt>
                <c:pt idx="505">
                  <c:v>8.4166666666410705</c:v>
                </c:pt>
                <c:pt idx="506">
                  <c:v>8.4333333333076865</c:v>
                </c:pt>
                <c:pt idx="507">
                  <c:v>8.4499999999743025</c:v>
                </c:pt>
                <c:pt idx="508">
                  <c:v>8.4666666666409185</c:v>
                </c:pt>
                <c:pt idx="509">
                  <c:v>8.4833333333075345</c:v>
                </c:pt>
                <c:pt idx="510">
                  <c:v>8.4999999999741505</c:v>
                </c:pt>
                <c:pt idx="511">
                  <c:v>8.5166666666407664</c:v>
                </c:pt>
                <c:pt idx="512">
                  <c:v>8.5333333333073824</c:v>
                </c:pt>
                <c:pt idx="513">
                  <c:v>8.5499999999739984</c:v>
                </c:pt>
                <c:pt idx="514">
                  <c:v>8.5666666666406126</c:v>
                </c:pt>
                <c:pt idx="515">
                  <c:v>8.5833333333072304</c:v>
                </c:pt>
                <c:pt idx="516">
                  <c:v>8.5999999999738463</c:v>
                </c:pt>
                <c:pt idx="517">
                  <c:v>8.6166666666404623</c:v>
                </c:pt>
                <c:pt idx="518">
                  <c:v>8.6333333333070801</c:v>
                </c:pt>
                <c:pt idx="519">
                  <c:v>8.6499999999736943</c:v>
                </c:pt>
                <c:pt idx="520">
                  <c:v>8.6666666666403103</c:v>
                </c:pt>
                <c:pt idx="521">
                  <c:v>8.6833333333069262</c:v>
                </c:pt>
                <c:pt idx="522">
                  <c:v>8.6999999999735405</c:v>
                </c:pt>
                <c:pt idx="523">
                  <c:v>8.7166666666401582</c:v>
                </c:pt>
                <c:pt idx="524">
                  <c:v>8.7333333333067742</c:v>
                </c:pt>
                <c:pt idx="525">
                  <c:v>8.7499999999733902</c:v>
                </c:pt>
                <c:pt idx="526">
                  <c:v>8.7666666666400079</c:v>
                </c:pt>
                <c:pt idx="527">
                  <c:v>8.7833333333066221</c:v>
                </c:pt>
                <c:pt idx="528">
                  <c:v>8.7999999999732381</c:v>
                </c:pt>
                <c:pt idx="529">
                  <c:v>8.8166666666398541</c:v>
                </c:pt>
                <c:pt idx="530">
                  <c:v>8.8333333333064683</c:v>
                </c:pt>
                <c:pt idx="531">
                  <c:v>8.8499999999730861</c:v>
                </c:pt>
                <c:pt idx="532">
                  <c:v>8.866666666639702</c:v>
                </c:pt>
                <c:pt idx="533">
                  <c:v>8.883333333306318</c:v>
                </c:pt>
                <c:pt idx="534">
                  <c:v>8.8999999999729358</c:v>
                </c:pt>
                <c:pt idx="535">
                  <c:v>8.91666666663955</c:v>
                </c:pt>
                <c:pt idx="536">
                  <c:v>8.933333333306166</c:v>
                </c:pt>
                <c:pt idx="537">
                  <c:v>8.9499999999727819</c:v>
                </c:pt>
                <c:pt idx="538">
                  <c:v>8.9666666666393962</c:v>
                </c:pt>
                <c:pt idx="539">
                  <c:v>8.9833333333060139</c:v>
                </c:pt>
                <c:pt idx="540">
                  <c:v>8.9999999999726299</c:v>
                </c:pt>
                <c:pt idx="541">
                  <c:v>9.0166666666392459</c:v>
                </c:pt>
                <c:pt idx="542">
                  <c:v>9.0333333333058636</c:v>
                </c:pt>
                <c:pt idx="543">
                  <c:v>9.0499999999724778</c:v>
                </c:pt>
                <c:pt idx="544">
                  <c:v>9.0666666666390938</c:v>
                </c:pt>
                <c:pt idx="545">
                  <c:v>9.0833333333057098</c:v>
                </c:pt>
                <c:pt idx="546">
                  <c:v>9.099999999972324</c:v>
                </c:pt>
                <c:pt idx="547">
                  <c:v>9.1166666666389418</c:v>
                </c:pt>
                <c:pt idx="548">
                  <c:v>9.1333333333055577</c:v>
                </c:pt>
                <c:pt idx="549">
                  <c:v>9.1499999999721737</c:v>
                </c:pt>
                <c:pt idx="550">
                  <c:v>9.1666666666387915</c:v>
                </c:pt>
                <c:pt idx="551">
                  <c:v>9.1833333333054057</c:v>
                </c:pt>
                <c:pt idx="552">
                  <c:v>9.1999999999720217</c:v>
                </c:pt>
                <c:pt idx="553">
                  <c:v>9.2166666666386377</c:v>
                </c:pt>
                <c:pt idx="554">
                  <c:v>9.2333333333052519</c:v>
                </c:pt>
                <c:pt idx="555">
                  <c:v>9.2499999999718696</c:v>
                </c:pt>
                <c:pt idx="556">
                  <c:v>9.2666666666384856</c:v>
                </c:pt>
                <c:pt idx="557">
                  <c:v>9.2833333333051016</c:v>
                </c:pt>
                <c:pt idx="558">
                  <c:v>9.2999999999717193</c:v>
                </c:pt>
                <c:pt idx="559">
                  <c:v>9.3166666666383335</c:v>
                </c:pt>
                <c:pt idx="560">
                  <c:v>9.3333333333049495</c:v>
                </c:pt>
                <c:pt idx="561">
                  <c:v>9.3499999999715655</c:v>
                </c:pt>
                <c:pt idx="562">
                  <c:v>9.3666666666381797</c:v>
                </c:pt>
                <c:pt idx="563">
                  <c:v>9.3833333333047975</c:v>
                </c:pt>
                <c:pt idx="564">
                  <c:v>9.3999999999714134</c:v>
                </c:pt>
                <c:pt idx="565">
                  <c:v>9.4166666666380294</c:v>
                </c:pt>
                <c:pt idx="566">
                  <c:v>9.4333333333046472</c:v>
                </c:pt>
                <c:pt idx="567">
                  <c:v>9.4499999999712614</c:v>
                </c:pt>
                <c:pt idx="568">
                  <c:v>9.4666666666378774</c:v>
                </c:pt>
                <c:pt idx="569">
                  <c:v>9.4833333333044934</c:v>
                </c:pt>
                <c:pt idx="570">
                  <c:v>9.4999999999711076</c:v>
                </c:pt>
                <c:pt idx="571">
                  <c:v>9.5166666666377253</c:v>
                </c:pt>
                <c:pt idx="572">
                  <c:v>9.5333333333043413</c:v>
                </c:pt>
                <c:pt idx="573">
                  <c:v>9.5499999999709573</c:v>
                </c:pt>
                <c:pt idx="574">
                  <c:v>9.566666666637575</c:v>
                </c:pt>
                <c:pt idx="575">
                  <c:v>9.5833333333041892</c:v>
                </c:pt>
                <c:pt idx="576">
                  <c:v>9.5999999999708052</c:v>
                </c:pt>
                <c:pt idx="577">
                  <c:v>9.6166666666374212</c:v>
                </c:pt>
                <c:pt idx="578">
                  <c:v>9.6333333333040354</c:v>
                </c:pt>
                <c:pt idx="579">
                  <c:v>9.6499999999706532</c:v>
                </c:pt>
                <c:pt idx="580">
                  <c:v>9.6666666666372691</c:v>
                </c:pt>
                <c:pt idx="581">
                  <c:v>9.6833333333038851</c:v>
                </c:pt>
                <c:pt idx="582">
                  <c:v>9.6999999999705029</c:v>
                </c:pt>
                <c:pt idx="583">
                  <c:v>9.7166666666371171</c:v>
                </c:pt>
                <c:pt idx="584">
                  <c:v>9.7333333333037331</c:v>
                </c:pt>
                <c:pt idx="585">
                  <c:v>9.7499999999703491</c:v>
                </c:pt>
                <c:pt idx="586">
                  <c:v>9.7666666666369633</c:v>
                </c:pt>
                <c:pt idx="587">
                  <c:v>9.783333333303581</c:v>
                </c:pt>
                <c:pt idx="588">
                  <c:v>9.799999999970197</c:v>
                </c:pt>
                <c:pt idx="589">
                  <c:v>9.816666666636813</c:v>
                </c:pt>
                <c:pt idx="590">
                  <c:v>9.8333333333034307</c:v>
                </c:pt>
                <c:pt idx="591">
                  <c:v>9.8499999999700449</c:v>
                </c:pt>
                <c:pt idx="592">
                  <c:v>9.8666666666366609</c:v>
                </c:pt>
                <c:pt idx="593">
                  <c:v>9.8833333333032769</c:v>
                </c:pt>
                <c:pt idx="594">
                  <c:v>9.8999999999698911</c:v>
                </c:pt>
                <c:pt idx="595">
                  <c:v>9.9166666666365089</c:v>
                </c:pt>
                <c:pt idx="596">
                  <c:v>9.9333333333031248</c:v>
                </c:pt>
                <c:pt idx="597">
                  <c:v>9.9499999999697408</c:v>
                </c:pt>
                <c:pt idx="598">
                  <c:v>9.9666666666363586</c:v>
                </c:pt>
                <c:pt idx="599">
                  <c:v>9.9833333333029728</c:v>
                </c:pt>
                <c:pt idx="600">
                  <c:v>9.9999999999695888</c:v>
                </c:pt>
                <c:pt idx="601">
                  <c:v>10.016666666636205</c:v>
                </c:pt>
                <c:pt idx="602">
                  <c:v>10.033333333302819</c:v>
                </c:pt>
                <c:pt idx="603">
                  <c:v>10.049999999969437</c:v>
                </c:pt>
                <c:pt idx="604">
                  <c:v>10.066666666636053</c:v>
                </c:pt>
                <c:pt idx="605">
                  <c:v>10.083333333302669</c:v>
                </c:pt>
                <c:pt idx="606">
                  <c:v>10.099999999969286</c:v>
                </c:pt>
                <c:pt idx="607">
                  <c:v>10.116666666635901</c:v>
                </c:pt>
                <c:pt idx="608">
                  <c:v>10.133333333302517</c:v>
                </c:pt>
                <c:pt idx="609">
                  <c:v>10.149999999969133</c:v>
                </c:pt>
                <c:pt idx="610">
                  <c:v>10.166666666635747</c:v>
                </c:pt>
                <c:pt idx="611">
                  <c:v>10.183333333302365</c:v>
                </c:pt>
                <c:pt idx="612">
                  <c:v>10.199999999968981</c:v>
                </c:pt>
                <c:pt idx="613">
                  <c:v>10.216666666635597</c:v>
                </c:pt>
                <c:pt idx="614">
                  <c:v>10.233333333302214</c:v>
                </c:pt>
                <c:pt idx="615">
                  <c:v>10.249999999968828</c:v>
                </c:pt>
                <c:pt idx="616">
                  <c:v>10.266666666635444</c:v>
                </c:pt>
                <c:pt idx="617">
                  <c:v>10.28333333330206</c:v>
                </c:pt>
                <c:pt idx="618">
                  <c:v>10.299999999968675</c:v>
                </c:pt>
                <c:pt idx="619">
                  <c:v>10.316666666635292</c:v>
                </c:pt>
                <c:pt idx="620">
                  <c:v>10.333333333301908</c:v>
                </c:pt>
                <c:pt idx="621">
                  <c:v>10.349999999968524</c:v>
                </c:pt>
                <c:pt idx="622">
                  <c:v>10.366666666635142</c:v>
                </c:pt>
                <c:pt idx="623">
                  <c:v>10.383333333301756</c:v>
                </c:pt>
                <c:pt idx="624">
                  <c:v>10.399999999968372</c:v>
                </c:pt>
                <c:pt idx="625">
                  <c:v>10.416666666634988</c:v>
                </c:pt>
                <c:pt idx="626">
                  <c:v>10.433333333301603</c:v>
                </c:pt>
                <c:pt idx="627">
                  <c:v>10.44999999996822</c:v>
                </c:pt>
                <c:pt idx="628">
                  <c:v>10.466666666634836</c:v>
                </c:pt>
                <c:pt idx="629">
                  <c:v>10.483333333301452</c:v>
                </c:pt>
                <c:pt idx="630">
                  <c:v>10.49999999996807</c:v>
                </c:pt>
                <c:pt idx="631">
                  <c:v>10.516666666634684</c:v>
                </c:pt>
                <c:pt idx="632">
                  <c:v>10.5333333333013</c:v>
                </c:pt>
                <c:pt idx="633">
                  <c:v>10.549999999967916</c:v>
                </c:pt>
                <c:pt idx="634">
                  <c:v>10.56666666663453</c:v>
                </c:pt>
                <c:pt idx="635">
                  <c:v>10.583333333301148</c:v>
                </c:pt>
                <c:pt idx="636">
                  <c:v>10.599999999967764</c:v>
                </c:pt>
                <c:pt idx="637">
                  <c:v>10.61666666663438</c:v>
                </c:pt>
                <c:pt idx="638">
                  <c:v>10.633333333300998</c:v>
                </c:pt>
                <c:pt idx="639">
                  <c:v>10.649999999967612</c:v>
                </c:pt>
                <c:pt idx="640">
                  <c:v>10.666666666634228</c:v>
                </c:pt>
                <c:pt idx="641">
                  <c:v>10.683333333300844</c:v>
                </c:pt>
                <c:pt idx="642">
                  <c:v>10.699999999967458</c:v>
                </c:pt>
                <c:pt idx="643">
                  <c:v>10.716666666634076</c:v>
                </c:pt>
                <c:pt idx="644">
                  <c:v>10.733333333300692</c:v>
                </c:pt>
                <c:pt idx="645">
                  <c:v>10.749999999967308</c:v>
                </c:pt>
                <c:pt idx="646">
                  <c:v>10.766666666633926</c:v>
                </c:pt>
                <c:pt idx="647">
                  <c:v>10.78333333330054</c:v>
                </c:pt>
                <c:pt idx="648">
                  <c:v>10.799999999967156</c:v>
                </c:pt>
                <c:pt idx="649">
                  <c:v>10.816666666633772</c:v>
                </c:pt>
                <c:pt idx="650">
                  <c:v>10.833333333300386</c:v>
                </c:pt>
                <c:pt idx="651">
                  <c:v>10.849999999967004</c:v>
                </c:pt>
                <c:pt idx="652">
                  <c:v>10.86666666663362</c:v>
                </c:pt>
                <c:pt idx="653">
                  <c:v>10.883333333300236</c:v>
                </c:pt>
                <c:pt idx="654">
                  <c:v>10.899999999966854</c:v>
                </c:pt>
                <c:pt idx="655">
                  <c:v>10.916666666633468</c:v>
                </c:pt>
                <c:pt idx="656">
                  <c:v>10.933333333300084</c:v>
                </c:pt>
                <c:pt idx="657">
                  <c:v>10.9499999999667</c:v>
                </c:pt>
                <c:pt idx="658">
                  <c:v>10.966666666633314</c:v>
                </c:pt>
                <c:pt idx="659">
                  <c:v>10.983333333299932</c:v>
                </c:pt>
                <c:pt idx="660">
                  <c:v>10.999999999966548</c:v>
                </c:pt>
                <c:pt idx="661">
                  <c:v>11.016666666633164</c:v>
                </c:pt>
                <c:pt idx="662">
                  <c:v>11.033333333299781</c:v>
                </c:pt>
                <c:pt idx="663">
                  <c:v>11.049999999966396</c:v>
                </c:pt>
                <c:pt idx="664">
                  <c:v>11.066666666633012</c:v>
                </c:pt>
                <c:pt idx="665">
                  <c:v>11.083333333299628</c:v>
                </c:pt>
                <c:pt idx="666">
                  <c:v>11.099999999966242</c:v>
                </c:pt>
                <c:pt idx="667">
                  <c:v>11.11666666663286</c:v>
                </c:pt>
                <c:pt idx="668">
                  <c:v>11.133333333299475</c:v>
                </c:pt>
                <c:pt idx="669">
                  <c:v>11.149999999966091</c:v>
                </c:pt>
                <c:pt idx="670">
                  <c:v>11.166666666632709</c:v>
                </c:pt>
                <c:pt idx="671">
                  <c:v>11.183333333299323</c:v>
                </c:pt>
                <c:pt idx="672">
                  <c:v>11.199999999965939</c:v>
                </c:pt>
                <c:pt idx="673">
                  <c:v>11.216666666632555</c:v>
                </c:pt>
                <c:pt idx="674">
                  <c:v>11.23333333329917</c:v>
                </c:pt>
                <c:pt idx="675">
                  <c:v>11.249999999965787</c:v>
                </c:pt>
                <c:pt idx="676">
                  <c:v>11.266666666632403</c:v>
                </c:pt>
                <c:pt idx="677">
                  <c:v>11.283333333299019</c:v>
                </c:pt>
                <c:pt idx="678">
                  <c:v>11.299999999965637</c:v>
                </c:pt>
                <c:pt idx="679">
                  <c:v>11.316666666632251</c:v>
                </c:pt>
                <c:pt idx="680">
                  <c:v>11.333333333298867</c:v>
                </c:pt>
                <c:pt idx="681">
                  <c:v>11.349999999965483</c:v>
                </c:pt>
                <c:pt idx="682">
                  <c:v>11.366666666632097</c:v>
                </c:pt>
                <c:pt idx="683">
                  <c:v>11.383333333298715</c:v>
                </c:pt>
                <c:pt idx="684">
                  <c:v>11.399999999965331</c:v>
                </c:pt>
                <c:pt idx="685">
                  <c:v>11.416666666631947</c:v>
                </c:pt>
                <c:pt idx="686">
                  <c:v>11.433333333298565</c:v>
                </c:pt>
                <c:pt idx="687">
                  <c:v>11.449999999965179</c:v>
                </c:pt>
                <c:pt idx="688">
                  <c:v>11.466666666631795</c:v>
                </c:pt>
                <c:pt idx="689">
                  <c:v>11.483333333298411</c:v>
                </c:pt>
                <c:pt idx="690">
                  <c:v>11.499999999965025</c:v>
                </c:pt>
                <c:pt idx="691">
                  <c:v>11.516666666631643</c:v>
                </c:pt>
                <c:pt idx="692">
                  <c:v>11.533333333298259</c:v>
                </c:pt>
                <c:pt idx="693">
                  <c:v>11.549999999964875</c:v>
                </c:pt>
                <c:pt idx="694">
                  <c:v>11.566666666631493</c:v>
                </c:pt>
                <c:pt idx="695">
                  <c:v>11.583333333298107</c:v>
                </c:pt>
                <c:pt idx="696">
                  <c:v>11.599999999964723</c:v>
                </c:pt>
                <c:pt idx="697">
                  <c:v>11.616666666631339</c:v>
                </c:pt>
                <c:pt idx="698">
                  <c:v>11.633333333297953</c:v>
                </c:pt>
                <c:pt idx="699">
                  <c:v>11.649999999964571</c:v>
                </c:pt>
                <c:pt idx="700">
                  <c:v>11.666666666631187</c:v>
                </c:pt>
                <c:pt idx="701">
                  <c:v>11.683333333297803</c:v>
                </c:pt>
                <c:pt idx="702">
                  <c:v>11.699999999964421</c:v>
                </c:pt>
                <c:pt idx="703">
                  <c:v>11.716666666631035</c:v>
                </c:pt>
                <c:pt idx="704">
                  <c:v>11.733333333297651</c:v>
                </c:pt>
                <c:pt idx="705">
                  <c:v>11.749999999964267</c:v>
                </c:pt>
                <c:pt idx="706">
                  <c:v>11.766666666630881</c:v>
                </c:pt>
                <c:pt idx="707">
                  <c:v>11.783333333297499</c:v>
                </c:pt>
                <c:pt idx="708">
                  <c:v>11.799999999964115</c:v>
                </c:pt>
                <c:pt idx="709">
                  <c:v>11.816666666630731</c:v>
                </c:pt>
                <c:pt idx="710">
                  <c:v>11.833333333297348</c:v>
                </c:pt>
                <c:pt idx="711">
                  <c:v>11.849999999963963</c:v>
                </c:pt>
                <c:pt idx="712">
                  <c:v>11.866666666630579</c:v>
                </c:pt>
                <c:pt idx="713">
                  <c:v>11.883333333297195</c:v>
                </c:pt>
                <c:pt idx="714">
                  <c:v>11.899999999963809</c:v>
                </c:pt>
                <c:pt idx="715">
                  <c:v>11.916666666630427</c:v>
                </c:pt>
                <c:pt idx="716">
                  <c:v>11.933333333297043</c:v>
                </c:pt>
                <c:pt idx="717">
                  <c:v>11.949999999963659</c:v>
                </c:pt>
                <c:pt idx="718">
                  <c:v>11.966666666630276</c:v>
                </c:pt>
                <c:pt idx="719">
                  <c:v>11.983333333296891</c:v>
                </c:pt>
                <c:pt idx="720">
                  <c:v>11.999999999963507</c:v>
                </c:pt>
                <c:pt idx="721">
                  <c:v>12.016666666630123</c:v>
                </c:pt>
                <c:pt idx="722">
                  <c:v>12.033333333296737</c:v>
                </c:pt>
                <c:pt idx="723">
                  <c:v>12.049999999963354</c:v>
                </c:pt>
                <c:pt idx="724">
                  <c:v>12.06666666662997</c:v>
                </c:pt>
                <c:pt idx="725">
                  <c:v>12.083333333296586</c:v>
                </c:pt>
                <c:pt idx="726">
                  <c:v>12.099999999963204</c:v>
                </c:pt>
                <c:pt idx="727">
                  <c:v>12.116666666629818</c:v>
                </c:pt>
                <c:pt idx="728">
                  <c:v>12.133333333296434</c:v>
                </c:pt>
                <c:pt idx="729">
                  <c:v>12.14999999996305</c:v>
                </c:pt>
                <c:pt idx="730">
                  <c:v>12.166666666629665</c:v>
                </c:pt>
                <c:pt idx="731">
                  <c:v>12.183333333296282</c:v>
                </c:pt>
                <c:pt idx="732">
                  <c:v>12.199999999962898</c:v>
                </c:pt>
                <c:pt idx="733">
                  <c:v>12.216666666629514</c:v>
                </c:pt>
                <c:pt idx="734">
                  <c:v>12.233333333296132</c:v>
                </c:pt>
                <c:pt idx="735">
                  <c:v>12.249999999962746</c:v>
                </c:pt>
                <c:pt idx="736">
                  <c:v>12.266666666629362</c:v>
                </c:pt>
                <c:pt idx="737">
                  <c:v>12.283333333295978</c:v>
                </c:pt>
                <c:pt idx="738">
                  <c:v>12.299999999962592</c:v>
                </c:pt>
                <c:pt idx="739">
                  <c:v>12.31666666662921</c:v>
                </c:pt>
                <c:pt idx="740">
                  <c:v>12.333333333295826</c:v>
                </c:pt>
                <c:pt idx="741">
                  <c:v>12.349999999962442</c:v>
                </c:pt>
                <c:pt idx="742">
                  <c:v>12.36666666662906</c:v>
                </c:pt>
                <c:pt idx="743">
                  <c:v>12.383333333295674</c:v>
                </c:pt>
                <c:pt idx="744">
                  <c:v>12.39999999996229</c:v>
                </c:pt>
                <c:pt idx="745">
                  <c:v>12.416666666628906</c:v>
                </c:pt>
                <c:pt idx="746">
                  <c:v>12.43333333329552</c:v>
                </c:pt>
                <c:pt idx="747">
                  <c:v>12.449999999962138</c:v>
                </c:pt>
                <c:pt idx="748">
                  <c:v>12.466666666628754</c:v>
                </c:pt>
                <c:pt idx="749">
                  <c:v>12.48333333329537</c:v>
                </c:pt>
                <c:pt idx="750">
                  <c:v>12.499999999961988</c:v>
                </c:pt>
                <c:pt idx="751">
                  <c:v>12.516666666628602</c:v>
                </c:pt>
                <c:pt idx="752">
                  <c:v>12.533333333295218</c:v>
                </c:pt>
                <c:pt idx="753">
                  <c:v>12.549999999961834</c:v>
                </c:pt>
                <c:pt idx="754">
                  <c:v>12.566666666628448</c:v>
                </c:pt>
                <c:pt idx="755">
                  <c:v>12.583333333295066</c:v>
                </c:pt>
                <c:pt idx="756">
                  <c:v>12.599999999961682</c:v>
                </c:pt>
              </c:numCache>
            </c:numRef>
          </c:xVal>
          <c:yVal>
            <c:numRef>
              <c:f>No.1_整理例!$L$11:$L$1000</c:f>
              <c:numCache>
                <c:formatCode>General</c:formatCode>
                <c:ptCount val="990"/>
                <c:pt idx="0">
                  <c:v>3.1E-2</c:v>
                </c:pt>
                <c:pt idx="1">
                  <c:v>3.1E-2</c:v>
                </c:pt>
                <c:pt idx="2">
                  <c:v>3.1E-2</c:v>
                </c:pt>
                <c:pt idx="3">
                  <c:v>3.1E-2</c:v>
                </c:pt>
                <c:pt idx="4">
                  <c:v>3.2000000000000001E-2</c:v>
                </c:pt>
                <c:pt idx="5">
                  <c:v>3.1E-2</c:v>
                </c:pt>
                <c:pt idx="6">
                  <c:v>3.2000000000000001E-2</c:v>
                </c:pt>
                <c:pt idx="7">
                  <c:v>3.2000000000000001E-2</c:v>
                </c:pt>
                <c:pt idx="8">
                  <c:v>3.2000000000000001E-2</c:v>
                </c:pt>
                <c:pt idx="9">
                  <c:v>3.2000000000000001E-2</c:v>
                </c:pt>
                <c:pt idx="10">
                  <c:v>3.2000000000000001E-2</c:v>
                </c:pt>
                <c:pt idx="11">
                  <c:v>3.2000000000000001E-2</c:v>
                </c:pt>
                <c:pt idx="12">
                  <c:v>3.2000000000000001E-2</c:v>
                </c:pt>
                <c:pt idx="13">
                  <c:v>3.2000000000000001E-2</c:v>
                </c:pt>
                <c:pt idx="14">
                  <c:v>3.2000000000000001E-2</c:v>
                </c:pt>
                <c:pt idx="15">
                  <c:v>3.2000000000000001E-2</c:v>
                </c:pt>
                <c:pt idx="16">
                  <c:v>3.2000000000000001E-2</c:v>
                </c:pt>
                <c:pt idx="17">
                  <c:v>3.2000000000000001E-2</c:v>
                </c:pt>
                <c:pt idx="18">
                  <c:v>3.2000000000000001E-2</c:v>
                </c:pt>
                <c:pt idx="19">
                  <c:v>3.2000000000000001E-2</c:v>
                </c:pt>
                <c:pt idx="20">
                  <c:v>3.2000000000000001E-2</c:v>
                </c:pt>
                <c:pt idx="21">
                  <c:v>3.2000000000000001E-2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3.1E-2</c:v>
                </c:pt>
                <c:pt idx="32">
                  <c:v>3.1E-2</c:v>
                </c:pt>
                <c:pt idx="33">
                  <c:v>3.1E-2</c:v>
                </c:pt>
                <c:pt idx="34">
                  <c:v>3.1E-2</c:v>
                </c:pt>
                <c:pt idx="35">
                  <c:v>3.1E-2</c:v>
                </c:pt>
                <c:pt idx="36">
                  <c:v>3.1E-2</c:v>
                </c:pt>
                <c:pt idx="37">
                  <c:v>3.1E-2</c:v>
                </c:pt>
                <c:pt idx="38">
                  <c:v>3.1E-2</c:v>
                </c:pt>
                <c:pt idx="39">
                  <c:v>3.1E-2</c:v>
                </c:pt>
                <c:pt idx="40">
                  <c:v>3.1E-2</c:v>
                </c:pt>
                <c:pt idx="41">
                  <c:v>3.1E-2</c:v>
                </c:pt>
                <c:pt idx="42">
                  <c:v>3.1E-2</c:v>
                </c:pt>
                <c:pt idx="43">
                  <c:v>3.1E-2</c:v>
                </c:pt>
                <c:pt idx="44">
                  <c:v>3.1E-2</c:v>
                </c:pt>
                <c:pt idx="45">
                  <c:v>3.1E-2</c:v>
                </c:pt>
                <c:pt idx="46">
                  <c:v>3.1E-2</c:v>
                </c:pt>
                <c:pt idx="47">
                  <c:v>3.1E-2</c:v>
                </c:pt>
                <c:pt idx="48">
                  <c:v>3.1E-2</c:v>
                </c:pt>
                <c:pt idx="49">
                  <c:v>3.2000000000000001E-2</c:v>
                </c:pt>
                <c:pt idx="50">
                  <c:v>3.2000000000000001E-2</c:v>
                </c:pt>
                <c:pt idx="51">
                  <c:v>3.2000000000000001E-2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3.2000000000000001E-2</c:v>
                </c:pt>
                <c:pt idx="55">
                  <c:v>3.2000000000000001E-2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3.2000000000000001E-2</c:v>
                </c:pt>
                <c:pt idx="60">
                  <c:v>3.2000000000000001E-2</c:v>
                </c:pt>
                <c:pt idx="61">
                  <c:v>3.2000000000000001E-2</c:v>
                </c:pt>
                <c:pt idx="62">
                  <c:v>3.2000000000000001E-2</c:v>
                </c:pt>
                <c:pt idx="63">
                  <c:v>3.2000000000000001E-2</c:v>
                </c:pt>
                <c:pt idx="64">
                  <c:v>3.2000000000000001E-2</c:v>
                </c:pt>
                <c:pt idx="65">
                  <c:v>3.1E-2</c:v>
                </c:pt>
                <c:pt idx="66">
                  <c:v>3.1E-2</c:v>
                </c:pt>
                <c:pt idx="67">
                  <c:v>3.1E-2</c:v>
                </c:pt>
                <c:pt idx="68">
                  <c:v>3.1E-2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3.1E-2</c:v>
                </c:pt>
                <c:pt idx="81">
                  <c:v>3.1E-2</c:v>
                </c:pt>
                <c:pt idx="82">
                  <c:v>3.1E-2</c:v>
                </c:pt>
                <c:pt idx="83">
                  <c:v>3.1E-2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0</c:v>
                </c:pt>
                <c:pt idx="88">
                  <c:v>3.1E-2</c:v>
                </c:pt>
                <c:pt idx="89">
                  <c:v>3.2000000000000001E-2</c:v>
                </c:pt>
                <c:pt idx="90">
                  <c:v>0</c:v>
                </c:pt>
                <c:pt idx="91">
                  <c:v>3.4000000000000002E-2</c:v>
                </c:pt>
                <c:pt idx="92">
                  <c:v>3.5000000000000003E-2</c:v>
                </c:pt>
                <c:pt idx="93">
                  <c:v>4.0000000000000008E-2</c:v>
                </c:pt>
                <c:pt idx="94">
                  <c:v>4.9000000000000016E-2</c:v>
                </c:pt>
                <c:pt idx="95">
                  <c:v>5.6000000000000022E-2</c:v>
                </c:pt>
                <c:pt idx="96">
                  <c:v>6.7000000000000032E-2</c:v>
                </c:pt>
                <c:pt idx="97">
                  <c:v>7.3000000000000037E-2</c:v>
                </c:pt>
                <c:pt idx="98">
                  <c:v>7.9000000000000042E-2</c:v>
                </c:pt>
                <c:pt idx="99">
                  <c:v>8.0000000000000043E-2</c:v>
                </c:pt>
                <c:pt idx="100">
                  <c:v>8.0000000000000043E-2</c:v>
                </c:pt>
                <c:pt idx="101">
                  <c:v>7.7000000000000041E-2</c:v>
                </c:pt>
                <c:pt idx="102">
                  <c:v>7.7000000000000041E-2</c:v>
                </c:pt>
                <c:pt idx="103">
                  <c:v>7.9000000000000042E-2</c:v>
                </c:pt>
                <c:pt idx="104">
                  <c:v>7.7000000000000041E-2</c:v>
                </c:pt>
                <c:pt idx="105">
                  <c:v>7.7000000000000041E-2</c:v>
                </c:pt>
                <c:pt idx="106">
                  <c:v>7.7000000000000041E-2</c:v>
                </c:pt>
                <c:pt idx="107">
                  <c:v>7.7000000000000041E-2</c:v>
                </c:pt>
                <c:pt idx="108">
                  <c:v>7.600000000000004E-2</c:v>
                </c:pt>
                <c:pt idx="109">
                  <c:v>7.600000000000004E-2</c:v>
                </c:pt>
                <c:pt idx="110">
                  <c:v>7.600000000000004E-2</c:v>
                </c:pt>
                <c:pt idx="111">
                  <c:v>7.600000000000004E-2</c:v>
                </c:pt>
                <c:pt idx="112">
                  <c:v>7.3000000000000037E-2</c:v>
                </c:pt>
                <c:pt idx="113">
                  <c:v>7.3000000000000037E-2</c:v>
                </c:pt>
                <c:pt idx="114">
                  <c:v>7.3000000000000037E-2</c:v>
                </c:pt>
                <c:pt idx="115">
                  <c:v>7.3000000000000037E-2</c:v>
                </c:pt>
                <c:pt idx="116">
                  <c:v>7.3000000000000037E-2</c:v>
                </c:pt>
                <c:pt idx="117">
                  <c:v>7.1000000000000035E-2</c:v>
                </c:pt>
                <c:pt idx="118">
                  <c:v>7.1000000000000035E-2</c:v>
                </c:pt>
                <c:pt idx="119">
                  <c:v>7.1000000000000035E-2</c:v>
                </c:pt>
                <c:pt idx="120">
                  <c:v>7.1000000000000035E-2</c:v>
                </c:pt>
                <c:pt idx="121">
                  <c:v>7.0000000000000034E-2</c:v>
                </c:pt>
                <c:pt idx="122">
                  <c:v>7.0000000000000034E-2</c:v>
                </c:pt>
                <c:pt idx="123">
                  <c:v>7.0000000000000034E-2</c:v>
                </c:pt>
                <c:pt idx="124">
                  <c:v>6.8000000000000033E-2</c:v>
                </c:pt>
                <c:pt idx="125">
                  <c:v>6.8000000000000033E-2</c:v>
                </c:pt>
                <c:pt idx="126">
                  <c:v>6.8000000000000033E-2</c:v>
                </c:pt>
                <c:pt idx="127">
                  <c:v>6.7000000000000032E-2</c:v>
                </c:pt>
                <c:pt idx="128">
                  <c:v>6.7000000000000032E-2</c:v>
                </c:pt>
                <c:pt idx="129">
                  <c:v>6.7000000000000032E-2</c:v>
                </c:pt>
                <c:pt idx="130">
                  <c:v>6.7000000000000032E-2</c:v>
                </c:pt>
                <c:pt idx="131">
                  <c:v>6.500000000000003E-2</c:v>
                </c:pt>
                <c:pt idx="132">
                  <c:v>6.500000000000003E-2</c:v>
                </c:pt>
                <c:pt idx="133">
                  <c:v>6.4000000000000029E-2</c:v>
                </c:pt>
                <c:pt idx="134">
                  <c:v>6.4000000000000029E-2</c:v>
                </c:pt>
                <c:pt idx="135">
                  <c:v>6.4000000000000029E-2</c:v>
                </c:pt>
                <c:pt idx="136">
                  <c:v>6.2000000000000027E-2</c:v>
                </c:pt>
                <c:pt idx="137">
                  <c:v>6.2000000000000027E-2</c:v>
                </c:pt>
                <c:pt idx="138">
                  <c:v>6.2000000000000027E-2</c:v>
                </c:pt>
                <c:pt idx="139">
                  <c:v>6.1000000000000026E-2</c:v>
                </c:pt>
                <c:pt idx="140">
                  <c:v>6.1000000000000026E-2</c:v>
                </c:pt>
                <c:pt idx="141">
                  <c:v>5.9000000000000025E-2</c:v>
                </c:pt>
                <c:pt idx="142">
                  <c:v>5.9000000000000025E-2</c:v>
                </c:pt>
                <c:pt idx="143">
                  <c:v>5.9000000000000025E-2</c:v>
                </c:pt>
                <c:pt idx="144">
                  <c:v>5.9000000000000025E-2</c:v>
                </c:pt>
                <c:pt idx="145">
                  <c:v>5.9000000000000025E-2</c:v>
                </c:pt>
                <c:pt idx="146">
                  <c:v>5.6000000000000022E-2</c:v>
                </c:pt>
                <c:pt idx="147">
                  <c:v>5.6000000000000022E-2</c:v>
                </c:pt>
                <c:pt idx="148">
                  <c:v>5.6000000000000022E-2</c:v>
                </c:pt>
                <c:pt idx="149">
                  <c:v>5.5000000000000021E-2</c:v>
                </c:pt>
                <c:pt idx="150">
                  <c:v>5.5000000000000021E-2</c:v>
                </c:pt>
                <c:pt idx="151">
                  <c:v>5.5000000000000021E-2</c:v>
                </c:pt>
                <c:pt idx="152">
                  <c:v>5.5000000000000021E-2</c:v>
                </c:pt>
                <c:pt idx="153">
                  <c:v>5.5000000000000021E-2</c:v>
                </c:pt>
                <c:pt idx="154">
                  <c:v>5.2000000000000018E-2</c:v>
                </c:pt>
                <c:pt idx="155">
                  <c:v>5.2000000000000018E-2</c:v>
                </c:pt>
                <c:pt idx="156">
                  <c:v>5.2000000000000018E-2</c:v>
                </c:pt>
                <c:pt idx="157">
                  <c:v>5.0000000000000017E-2</c:v>
                </c:pt>
                <c:pt idx="158">
                  <c:v>5.0000000000000017E-2</c:v>
                </c:pt>
                <c:pt idx="159">
                  <c:v>5.0000000000000017E-2</c:v>
                </c:pt>
                <c:pt idx="160">
                  <c:v>5.0000000000000017E-2</c:v>
                </c:pt>
                <c:pt idx="161">
                  <c:v>4.9000000000000016E-2</c:v>
                </c:pt>
                <c:pt idx="162">
                  <c:v>4.9000000000000016E-2</c:v>
                </c:pt>
                <c:pt idx="163">
                  <c:v>4.7000000000000014E-2</c:v>
                </c:pt>
                <c:pt idx="164">
                  <c:v>4.7000000000000014E-2</c:v>
                </c:pt>
                <c:pt idx="165">
                  <c:v>4.6000000000000013E-2</c:v>
                </c:pt>
                <c:pt idx="166">
                  <c:v>4.6000000000000013E-2</c:v>
                </c:pt>
                <c:pt idx="167">
                  <c:v>4.6000000000000013E-2</c:v>
                </c:pt>
                <c:pt idx="168">
                  <c:v>4.6000000000000013E-2</c:v>
                </c:pt>
                <c:pt idx="169">
                  <c:v>4.6000000000000013E-2</c:v>
                </c:pt>
                <c:pt idx="170">
                  <c:v>4.4000000000000011E-2</c:v>
                </c:pt>
                <c:pt idx="171">
                  <c:v>4.4000000000000011E-2</c:v>
                </c:pt>
                <c:pt idx="172">
                  <c:v>4.4000000000000011E-2</c:v>
                </c:pt>
                <c:pt idx="173">
                  <c:v>4.4000000000000011E-2</c:v>
                </c:pt>
                <c:pt idx="174">
                  <c:v>4.1000000000000009E-2</c:v>
                </c:pt>
                <c:pt idx="175">
                  <c:v>4.1000000000000009E-2</c:v>
                </c:pt>
                <c:pt idx="176">
                  <c:v>4.1000000000000009E-2</c:v>
                </c:pt>
                <c:pt idx="177">
                  <c:v>4.1000000000000009E-2</c:v>
                </c:pt>
                <c:pt idx="178">
                  <c:v>4.1000000000000009E-2</c:v>
                </c:pt>
                <c:pt idx="179">
                  <c:v>4.0000000000000008E-2</c:v>
                </c:pt>
                <c:pt idx="180">
                  <c:v>4.0000000000000008E-2</c:v>
                </c:pt>
                <c:pt idx="181">
                  <c:v>4.0000000000000008E-2</c:v>
                </c:pt>
                <c:pt idx="182">
                  <c:v>4.0000000000000008E-2</c:v>
                </c:pt>
                <c:pt idx="183">
                  <c:v>4.0000000000000008E-2</c:v>
                </c:pt>
                <c:pt idx="184">
                  <c:v>4.0000000000000008E-2</c:v>
                </c:pt>
                <c:pt idx="185">
                  <c:v>4.0000000000000008E-2</c:v>
                </c:pt>
                <c:pt idx="186">
                  <c:v>3.8000000000000006E-2</c:v>
                </c:pt>
                <c:pt idx="187">
                  <c:v>3.8000000000000006E-2</c:v>
                </c:pt>
                <c:pt idx="188">
                  <c:v>3.8000000000000006E-2</c:v>
                </c:pt>
                <c:pt idx="189">
                  <c:v>3.7000000000000005E-2</c:v>
                </c:pt>
                <c:pt idx="190">
                  <c:v>3.7000000000000005E-2</c:v>
                </c:pt>
                <c:pt idx="191">
                  <c:v>3.7000000000000005E-2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4.4000000000000011E-2</c:v>
                </c:pt>
                <c:pt idx="196">
                  <c:v>5.5000000000000021E-2</c:v>
                </c:pt>
                <c:pt idx="197">
                  <c:v>5.9000000000000025E-2</c:v>
                </c:pt>
                <c:pt idx="198">
                  <c:v>6.7000000000000032E-2</c:v>
                </c:pt>
                <c:pt idx="199">
                  <c:v>7.3000000000000037E-2</c:v>
                </c:pt>
                <c:pt idx="200">
                  <c:v>8.7999999999999939E-2</c:v>
                </c:pt>
                <c:pt idx="201">
                  <c:v>8.5999999999999938E-2</c:v>
                </c:pt>
                <c:pt idx="202">
                  <c:v>8.4999999999999937E-2</c:v>
                </c:pt>
                <c:pt idx="203">
                  <c:v>8.4999999999999937E-2</c:v>
                </c:pt>
                <c:pt idx="204">
                  <c:v>8.4999999999999937E-2</c:v>
                </c:pt>
                <c:pt idx="205">
                  <c:v>8.2999999999999935E-2</c:v>
                </c:pt>
                <c:pt idx="206">
                  <c:v>8.2999999999999935E-2</c:v>
                </c:pt>
                <c:pt idx="207">
                  <c:v>8.2999999999999935E-2</c:v>
                </c:pt>
                <c:pt idx="208">
                  <c:v>8.2000000000000045E-2</c:v>
                </c:pt>
                <c:pt idx="209">
                  <c:v>8.2000000000000045E-2</c:v>
                </c:pt>
                <c:pt idx="210">
                  <c:v>8.2000000000000045E-2</c:v>
                </c:pt>
                <c:pt idx="211">
                  <c:v>8.2000000000000045E-2</c:v>
                </c:pt>
                <c:pt idx="212">
                  <c:v>8.0000000000000043E-2</c:v>
                </c:pt>
                <c:pt idx="213">
                  <c:v>8.1000000000000044E-2</c:v>
                </c:pt>
                <c:pt idx="214">
                  <c:v>8.0000000000000043E-2</c:v>
                </c:pt>
                <c:pt idx="215">
                  <c:v>7.7000000000000041E-2</c:v>
                </c:pt>
                <c:pt idx="216">
                  <c:v>7.7000000000000041E-2</c:v>
                </c:pt>
                <c:pt idx="217">
                  <c:v>7.7000000000000041E-2</c:v>
                </c:pt>
                <c:pt idx="218">
                  <c:v>7.600000000000004E-2</c:v>
                </c:pt>
                <c:pt idx="219">
                  <c:v>7.600000000000004E-2</c:v>
                </c:pt>
                <c:pt idx="220">
                  <c:v>7.600000000000004E-2</c:v>
                </c:pt>
                <c:pt idx="221">
                  <c:v>7.4000000000000038E-2</c:v>
                </c:pt>
                <c:pt idx="222">
                  <c:v>7.4000000000000038E-2</c:v>
                </c:pt>
                <c:pt idx="223">
                  <c:v>7.4000000000000038E-2</c:v>
                </c:pt>
                <c:pt idx="224">
                  <c:v>7.4000000000000038E-2</c:v>
                </c:pt>
                <c:pt idx="225">
                  <c:v>7.3000000000000037E-2</c:v>
                </c:pt>
                <c:pt idx="226">
                  <c:v>7.3000000000000037E-2</c:v>
                </c:pt>
                <c:pt idx="227">
                  <c:v>7.3000000000000037E-2</c:v>
                </c:pt>
                <c:pt idx="228">
                  <c:v>7.3000000000000037E-2</c:v>
                </c:pt>
                <c:pt idx="229">
                  <c:v>7.1000000000000035E-2</c:v>
                </c:pt>
                <c:pt idx="230">
                  <c:v>7.1000000000000035E-2</c:v>
                </c:pt>
                <c:pt idx="231">
                  <c:v>7.1000000000000035E-2</c:v>
                </c:pt>
                <c:pt idx="232">
                  <c:v>7.0000000000000034E-2</c:v>
                </c:pt>
                <c:pt idx="233">
                  <c:v>6.8000000000000033E-2</c:v>
                </c:pt>
                <c:pt idx="234">
                  <c:v>6.8000000000000033E-2</c:v>
                </c:pt>
                <c:pt idx="235">
                  <c:v>6.7000000000000032E-2</c:v>
                </c:pt>
                <c:pt idx="236">
                  <c:v>6.7000000000000032E-2</c:v>
                </c:pt>
                <c:pt idx="237">
                  <c:v>6.7000000000000032E-2</c:v>
                </c:pt>
                <c:pt idx="238">
                  <c:v>6.500000000000003E-2</c:v>
                </c:pt>
                <c:pt idx="239">
                  <c:v>6.500000000000003E-2</c:v>
                </c:pt>
                <c:pt idx="240">
                  <c:v>6.500000000000003E-2</c:v>
                </c:pt>
                <c:pt idx="241">
                  <c:v>6.4000000000000029E-2</c:v>
                </c:pt>
                <c:pt idx="242">
                  <c:v>6.4000000000000029E-2</c:v>
                </c:pt>
                <c:pt idx="243">
                  <c:v>6.4000000000000029E-2</c:v>
                </c:pt>
                <c:pt idx="244">
                  <c:v>6.4000000000000029E-2</c:v>
                </c:pt>
                <c:pt idx="245">
                  <c:v>6.2000000000000027E-2</c:v>
                </c:pt>
                <c:pt idx="246">
                  <c:v>6.2000000000000027E-2</c:v>
                </c:pt>
                <c:pt idx="247">
                  <c:v>6.2000000000000027E-2</c:v>
                </c:pt>
                <c:pt idx="248">
                  <c:v>6.1000000000000026E-2</c:v>
                </c:pt>
                <c:pt idx="249">
                  <c:v>6.1000000000000026E-2</c:v>
                </c:pt>
                <c:pt idx="250">
                  <c:v>6.1000000000000026E-2</c:v>
                </c:pt>
                <c:pt idx="251">
                  <c:v>5.9000000000000025E-2</c:v>
                </c:pt>
                <c:pt idx="252">
                  <c:v>5.9000000000000025E-2</c:v>
                </c:pt>
                <c:pt idx="253">
                  <c:v>5.9000000000000025E-2</c:v>
                </c:pt>
                <c:pt idx="254">
                  <c:v>5.9000000000000025E-2</c:v>
                </c:pt>
                <c:pt idx="255">
                  <c:v>5.8000000000000024E-2</c:v>
                </c:pt>
                <c:pt idx="256">
                  <c:v>5.8000000000000024E-2</c:v>
                </c:pt>
                <c:pt idx="257">
                  <c:v>5.8000000000000024E-2</c:v>
                </c:pt>
                <c:pt idx="258">
                  <c:v>5.5000000000000021E-2</c:v>
                </c:pt>
                <c:pt idx="259">
                  <c:v>5.5000000000000021E-2</c:v>
                </c:pt>
                <c:pt idx="260">
                  <c:v>5.3000000000000019E-2</c:v>
                </c:pt>
                <c:pt idx="261">
                  <c:v>5.3000000000000019E-2</c:v>
                </c:pt>
                <c:pt idx="262">
                  <c:v>5.3000000000000019E-2</c:v>
                </c:pt>
                <c:pt idx="263">
                  <c:v>5.2000000000000018E-2</c:v>
                </c:pt>
                <c:pt idx="264">
                  <c:v>5.2000000000000018E-2</c:v>
                </c:pt>
                <c:pt idx="265">
                  <c:v>5.2000000000000018E-2</c:v>
                </c:pt>
                <c:pt idx="266">
                  <c:v>5.0000000000000017E-2</c:v>
                </c:pt>
                <c:pt idx="267">
                  <c:v>5.0000000000000017E-2</c:v>
                </c:pt>
                <c:pt idx="268">
                  <c:v>5.0000000000000017E-2</c:v>
                </c:pt>
                <c:pt idx="269">
                  <c:v>4.9000000000000016E-2</c:v>
                </c:pt>
                <c:pt idx="270">
                  <c:v>4.9000000000000016E-2</c:v>
                </c:pt>
                <c:pt idx="271">
                  <c:v>4.9000000000000016E-2</c:v>
                </c:pt>
                <c:pt idx="272">
                  <c:v>4.9000000000000016E-2</c:v>
                </c:pt>
                <c:pt idx="273">
                  <c:v>4.7000000000000014E-2</c:v>
                </c:pt>
                <c:pt idx="274">
                  <c:v>4.7000000000000014E-2</c:v>
                </c:pt>
                <c:pt idx="275">
                  <c:v>4.7000000000000014E-2</c:v>
                </c:pt>
                <c:pt idx="276">
                  <c:v>4.6000000000000013E-2</c:v>
                </c:pt>
                <c:pt idx="277">
                  <c:v>4.6000000000000013E-2</c:v>
                </c:pt>
                <c:pt idx="278">
                  <c:v>4.6000000000000013E-2</c:v>
                </c:pt>
                <c:pt idx="279">
                  <c:v>4.6000000000000013E-2</c:v>
                </c:pt>
                <c:pt idx="280">
                  <c:v>4.6000000000000013E-2</c:v>
                </c:pt>
                <c:pt idx="281">
                  <c:v>4.4000000000000011E-2</c:v>
                </c:pt>
                <c:pt idx="282">
                  <c:v>4.4000000000000011E-2</c:v>
                </c:pt>
                <c:pt idx="283">
                  <c:v>4.4000000000000011E-2</c:v>
                </c:pt>
                <c:pt idx="284">
                  <c:v>4.4000000000000011E-2</c:v>
                </c:pt>
                <c:pt idx="285">
                  <c:v>4.300000000000001E-2</c:v>
                </c:pt>
                <c:pt idx="286">
                  <c:v>4.300000000000001E-2</c:v>
                </c:pt>
                <c:pt idx="287">
                  <c:v>4.300000000000001E-2</c:v>
                </c:pt>
                <c:pt idx="288">
                  <c:v>4.300000000000001E-2</c:v>
                </c:pt>
                <c:pt idx="289">
                  <c:v>4.300000000000001E-2</c:v>
                </c:pt>
                <c:pt idx="290">
                  <c:v>4.1000000000000009E-2</c:v>
                </c:pt>
                <c:pt idx="291">
                  <c:v>4.1000000000000009E-2</c:v>
                </c:pt>
                <c:pt idx="292">
                  <c:v>4.1000000000000009E-2</c:v>
                </c:pt>
                <c:pt idx="293">
                  <c:v>4.1000000000000009E-2</c:v>
                </c:pt>
                <c:pt idx="294">
                  <c:v>4.1000000000000009E-2</c:v>
                </c:pt>
                <c:pt idx="295">
                  <c:v>4.1000000000000009E-2</c:v>
                </c:pt>
                <c:pt idx="296">
                  <c:v>4.200000000000001E-2</c:v>
                </c:pt>
                <c:pt idx="297">
                  <c:v>4.0000000000000008E-2</c:v>
                </c:pt>
                <c:pt idx="298">
                  <c:v>4.0000000000000008E-2</c:v>
                </c:pt>
                <c:pt idx="299">
                  <c:v>4.0000000000000008E-2</c:v>
                </c:pt>
                <c:pt idx="300">
                  <c:v>4.0000000000000008E-2</c:v>
                </c:pt>
                <c:pt idx="301">
                  <c:v>4.0000000000000008E-2</c:v>
                </c:pt>
                <c:pt idx="302">
                  <c:v>3.8000000000000006E-2</c:v>
                </c:pt>
                <c:pt idx="303">
                  <c:v>3.9000000000000007E-2</c:v>
                </c:pt>
                <c:pt idx="304">
                  <c:v>3.8000000000000006E-2</c:v>
                </c:pt>
                <c:pt idx="305">
                  <c:v>3.8000000000000006E-2</c:v>
                </c:pt>
                <c:pt idx="306">
                  <c:v>5.3000000000000019E-2</c:v>
                </c:pt>
                <c:pt idx="307">
                  <c:v>7.1000000000000035E-2</c:v>
                </c:pt>
                <c:pt idx="308">
                  <c:v>7.8000000000000042E-2</c:v>
                </c:pt>
                <c:pt idx="309">
                  <c:v>8.5999999999999938E-2</c:v>
                </c:pt>
                <c:pt idx="310">
                  <c:v>8.4999999999999937E-2</c:v>
                </c:pt>
                <c:pt idx="311">
                  <c:v>8.2999999999999935E-2</c:v>
                </c:pt>
                <c:pt idx="312">
                  <c:v>8.2999999999999935E-2</c:v>
                </c:pt>
                <c:pt idx="313">
                  <c:v>8.2000000000000045E-2</c:v>
                </c:pt>
                <c:pt idx="314">
                  <c:v>8.2000000000000045E-2</c:v>
                </c:pt>
                <c:pt idx="315">
                  <c:v>8.2000000000000045E-2</c:v>
                </c:pt>
                <c:pt idx="316">
                  <c:v>8.2000000000000045E-2</c:v>
                </c:pt>
                <c:pt idx="317">
                  <c:v>8.2000000000000045E-2</c:v>
                </c:pt>
                <c:pt idx="318">
                  <c:v>8.2000000000000045E-2</c:v>
                </c:pt>
                <c:pt idx="319">
                  <c:v>8.0000000000000043E-2</c:v>
                </c:pt>
                <c:pt idx="320">
                  <c:v>8.0000000000000043E-2</c:v>
                </c:pt>
                <c:pt idx="321">
                  <c:v>8.0000000000000043E-2</c:v>
                </c:pt>
                <c:pt idx="322">
                  <c:v>8.0000000000000043E-2</c:v>
                </c:pt>
                <c:pt idx="323">
                  <c:v>8.0000000000000043E-2</c:v>
                </c:pt>
                <c:pt idx="324">
                  <c:v>8.0000000000000043E-2</c:v>
                </c:pt>
                <c:pt idx="325">
                  <c:v>7.9000000000000042E-2</c:v>
                </c:pt>
                <c:pt idx="326">
                  <c:v>7.9000000000000042E-2</c:v>
                </c:pt>
                <c:pt idx="327">
                  <c:v>7.9000000000000042E-2</c:v>
                </c:pt>
                <c:pt idx="328">
                  <c:v>7.9000000000000042E-2</c:v>
                </c:pt>
                <c:pt idx="329">
                  <c:v>7.7000000000000041E-2</c:v>
                </c:pt>
                <c:pt idx="330">
                  <c:v>7.7000000000000041E-2</c:v>
                </c:pt>
                <c:pt idx="331">
                  <c:v>7.7000000000000041E-2</c:v>
                </c:pt>
                <c:pt idx="332">
                  <c:v>7.7000000000000041E-2</c:v>
                </c:pt>
                <c:pt idx="333">
                  <c:v>7.7000000000000041E-2</c:v>
                </c:pt>
                <c:pt idx="334">
                  <c:v>7.7000000000000041E-2</c:v>
                </c:pt>
                <c:pt idx="335">
                  <c:v>7.600000000000004E-2</c:v>
                </c:pt>
                <c:pt idx="336">
                  <c:v>7.600000000000004E-2</c:v>
                </c:pt>
                <c:pt idx="337">
                  <c:v>7.600000000000004E-2</c:v>
                </c:pt>
                <c:pt idx="338">
                  <c:v>7.4000000000000038E-2</c:v>
                </c:pt>
                <c:pt idx="339">
                  <c:v>7.4000000000000038E-2</c:v>
                </c:pt>
                <c:pt idx="340">
                  <c:v>7.4000000000000038E-2</c:v>
                </c:pt>
                <c:pt idx="341">
                  <c:v>7.4000000000000038E-2</c:v>
                </c:pt>
                <c:pt idx="342">
                  <c:v>7.3000000000000037E-2</c:v>
                </c:pt>
                <c:pt idx="343">
                  <c:v>7.3000000000000037E-2</c:v>
                </c:pt>
                <c:pt idx="344">
                  <c:v>7.3000000000000037E-2</c:v>
                </c:pt>
                <c:pt idx="345">
                  <c:v>7.3000000000000037E-2</c:v>
                </c:pt>
                <c:pt idx="346">
                  <c:v>7.1000000000000035E-2</c:v>
                </c:pt>
                <c:pt idx="347">
                  <c:v>7.1000000000000035E-2</c:v>
                </c:pt>
                <c:pt idx="348">
                  <c:v>7.1000000000000035E-2</c:v>
                </c:pt>
                <c:pt idx="349">
                  <c:v>7.1000000000000035E-2</c:v>
                </c:pt>
                <c:pt idx="350">
                  <c:v>7.0000000000000034E-2</c:v>
                </c:pt>
                <c:pt idx="351">
                  <c:v>7.0000000000000034E-2</c:v>
                </c:pt>
                <c:pt idx="352">
                  <c:v>7.0000000000000034E-2</c:v>
                </c:pt>
                <c:pt idx="353">
                  <c:v>6.8000000000000033E-2</c:v>
                </c:pt>
                <c:pt idx="354">
                  <c:v>6.8000000000000033E-2</c:v>
                </c:pt>
                <c:pt idx="355">
                  <c:v>6.7000000000000032E-2</c:v>
                </c:pt>
                <c:pt idx="356">
                  <c:v>6.8000000000000033E-2</c:v>
                </c:pt>
                <c:pt idx="357">
                  <c:v>6.7000000000000032E-2</c:v>
                </c:pt>
                <c:pt idx="358">
                  <c:v>6.7000000000000032E-2</c:v>
                </c:pt>
                <c:pt idx="359">
                  <c:v>6.7000000000000032E-2</c:v>
                </c:pt>
                <c:pt idx="360">
                  <c:v>6.500000000000003E-2</c:v>
                </c:pt>
                <c:pt idx="361">
                  <c:v>6.500000000000003E-2</c:v>
                </c:pt>
                <c:pt idx="362">
                  <c:v>6.500000000000003E-2</c:v>
                </c:pt>
                <c:pt idx="363">
                  <c:v>6.500000000000003E-2</c:v>
                </c:pt>
                <c:pt idx="364">
                  <c:v>6.4000000000000029E-2</c:v>
                </c:pt>
                <c:pt idx="365">
                  <c:v>6.2000000000000027E-2</c:v>
                </c:pt>
                <c:pt idx="366">
                  <c:v>6.1000000000000026E-2</c:v>
                </c:pt>
                <c:pt idx="367">
                  <c:v>6.2000000000000027E-2</c:v>
                </c:pt>
                <c:pt idx="368">
                  <c:v>6.2000000000000027E-2</c:v>
                </c:pt>
                <c:pt idx="369">
                  <c:v>6.1000000000000026E-2</c:v>
                </c:pt>
                <c:pt idx="370">
                  <c:v>5.9000000000000025E-2</c:v>
                </c:pt>
                <c:pt idx="371">
                  <c:v>5.9000000000000025E-2</c:v>
                </c:pt>
                <c:pt idx="372">
                  <c:v>6.0000000000000026E-2</c:v>
                </c:pt>
                <c:pt idx="373">
                  <c:v>5.9000000000000025E-2</c:v>
                </c:pt>
                <c:pt idx="374">
                  <c:v>5.8000000000000024E-2</c:v>
                </c:pt>
                <c:pt idx="375">
                  <c:v>5.9000000000000025E-2</c:v>
                </c:pt>
                <c:pt idx="376">
                  <c:v>5.6000000000000022E-2</c:v>
                </c:pt>
                <c:pt idx="377">
                  <c:v>5.7000000000000023E-2</c:v>
                </c:pt>
                <c:pt idx="378">
                  <c:v>5.6000000000000022E-2</c:v>
                </c:pt>
                <c:pt idx="379">
                  <c:v>5.5000000000000021E-2</c:v>
                </c:pt>
                <c:pt idx="380">
                  <c:v>5.5000000000000021E-2</c:v>
                </c:pt>
                <c:pt idx="381">
                  <c:v>5.6000000000000022E-2</c:v>
                </c:pt>
                <c:pt idx="382">
                  <c:v>5.5000000000000021E-2</c:v>
                </c:pt>
                <c:pt idx="383">
                  <c:v>5.5000000000000021E-2</c:v>
                </c:pt>
                <c:pt idx="384">
                  <c:v>5.3000000000000019E-2</c:v>
                </c:pt>
                <c:pt idx="385">
                  <c:v>5.3000000000000019E-2</c:v>
                </c:pt>
                <c:pt idx="386">
                  <c:v>5.3000000000000019E-2</c:v>
                </c:pt>
                <c:pt idx="387">
                  <c:v>5.2000000000000018E-2</c:v>
                </c:pt>
                <c:pt idx="388">
                  <c:v>5.2000000000000018E-2</c:v>
                </c:pt>
                <c:pt idx="389">
                  <c:v>5.2000000000000018E-2</c:v>
                </c:pt>
                <c:pt idx="390">
                  <c:v>5.2000000000000018E-2</c:v>
                </c:pt>
                <c:pt idx="391">
                  <c:v>5.0000000000000017E-2</c:v>
                </c:pt>
                <c:pt idx="392">
                  <c:v>5.0000000000000017E-2</c:v>
                </c:pt>
                <c:pt idx="393">
                  <c:v>4.9000000000000016E-2</c:v>
                </c:pt>
                <c:pt idx="394">
                  <c:v>4.9000000000000016E-2</c:v>
                </c:pt>
                <c:pt idx="395">
                  <c:v>4.9000000000000016E-2</c:v>
                </c:pt>
                <c:pt idx="396">
                  <c:v>4.9000000000000016E-2</c:v>
                </c:pt>
                <c:pt idx="397">
                  <c:v>4.7000000000000014E-2</c:v>
                </c:pt>
                <c:pt idx="398">
                  <c:v>4.7000000000000014E-2</c:v>
                </c:pt>
                <c:pt idx="399">
                  <c:v>4.7000000000000014E-2</c:v>
                </c:pt>
                <c:pt idx="400">
                  <c:v>4.8000000000000015E-2</c:v>
                </c:pt>
                <c:pt idx="401">
                  <c:v>4.6000000000000013E-2</c:v>
                </c:pt>
                <c:pt idx="402">
                  <c:v>4.6000000000000013E-2</c:v>
                </c:pt>
                <c:pt idx="403">
                  <c:v>4.6000000000000013E-2</c:v>
                </c:pt>
                <c:pt idx="404">
                  <c:v>4.6000000000000013E-2</c:v>
                </c:pt>
                <c:pt idx="405">
                  <c:v>4.4000000000000011E-2</c:v>
                </c:pt>
                <c:pt idx="406">
                  <c:v>4.4000000000000011E-2</c:v>
                </c:pt>
                <c:pt idx="407">
                  <c:v>4.4000000000000011E-2</c:v>
                </c:pt>
                <c:pt idx="408">
                  <c:v>4.300000000000001E-2</c:v>
                </c:pt>
                <c:pt idx="409">
                  <c:v>4.300000000000001E-2</c:v>
                </c:pt>
                <c:pt idx="410">
                  <c:v>4.300000000000001E-2</c:v>
                </c:pt>
                <c:pt idx="411">
                  <c:v>4.300000000000001E-2</c:v>
                </c:pt>
                <c:pt idx="412">
                  <c:v>6.2000000000000027E-2</c:v>
                </c:pt>
                <c:pt idx="413">
                  <c:v>7.4000000000000038E-2</c:v>
                </c:pt>
                <c:pt idx="414">
                  <c:v>8.7999999999999939E-2</c:v>
                </c:pt>
                <c:pt idx="415">
                  <c:v>9.0999999999999942E-2</c:v>
                </c:pt>
                <c:pt idx="416">
                  <c:v>9.0999999999999942E-2</c:v>
                </c:pt>
                <c:pt idx="417">
                  <c:v>9.0999999999999942E-2</c:v>
                </c:pt>
                <c:pt idx="418">
                  <c:v>8.899999999999994E-2</c:v>
                </c:pt>
                <c:pt idx="419">
                  <c:v>8.899999999999994E-2</c:v>
                </c:pt>
                <c:pt idx="420">
                  <c:v>8.899999999999994E-2</c:v>
                </c:pt>
                <c:pt idx="421">
                  <c:v>8.899999999999994E-2</c:v>
                </c:pt>
                <c:pt idx="422">
                  <c:v>8.899999999999994E-2</c:v>
                </c:pt>
                <c:pt idx="423">
                  <c:v>8.899999999999994E-2</c:v>
                </c:pt>
                <c:pt idx="424">
                  <c:v>8.7999999999999939E-2</c:v>
                </c:pt>
                <c:pt idx="425">
                  <c:v>8.7999999999999939E-2</c:v>
                </c:pt>
                <c:pt idx="426">
                  <c:v>8.7999999999999939E-2</c:v>
                </c:pt>
                <c:pt idx="427">
                  <c:v>8.7999999999999939E-2</c:v>
                </c:pt>
                <c:pt idx="428">
                  <c:v>8.7999999999999939E-2</c:v>
                </c:pt>
                <c:pt idx="429">
                  <c:v>8.7999999999999939E-2</c:v>
                </c:pt>
                <c:pt idx="430">
                  <c:v>8.5999999999999938E-2</c:v>
                </c:pt>
                <c:pt idx="431">
                  <c:v>8.5999999999999938E-2</c:v>
                </c:pt>
                <c:pt idx="432">
                  <c:v>8.5999999999999938E-2</c:v>
                </c:pt>
                <c:pt idx="433">
                  <c:v>8.5999999999999938E-2</c:v>
                </c:pt>
                <c:pt idx="434">
                  <c:v>8.5999999999999938E-2</c:v>
                </c:pt>
                <c:pt idx="435">
                  <c:v>8.4999999999999937E-2</c:v>
                </c:pt>
                <c:pt idx="436">
                  <c:v>8.4999999999999937E-2</c:v>
                </c:pt>
                <c:pt idx="437">
                  <c:v>8.4999999999999937E-2</c:v>
                </c:pt>
                <c:pt idx="438">
                  <c:v>8.2999999999999935E-2</c:v>
                </c:pt>
                <c:pt idx="439">
                  <c:v>8.2999999999999935E-2</c:v>
                </c:pt>
                <c:pt idx="440">
                  <c:v>8.2999999999999935E-2</c:v>
                </c:pt>
                <c:pt idx="441">
                  <c:v>8.3999999999999936E-2</c:v>
                </c:pt>
                <c:pt idx="442">
                  <c:v>8.2000000000000045E-2</c:v>
                </c:pt>
                <c:pt idx="443">
                  <c:v>8.2000000000000045E-2</c:v>
                </c:pt>
                <c:pt idx="444">
                  <c:v>8.3000000000000046E-2</c:v>
                </c:pt>
                <c:pt idx="445">
                  <c:v>8.2000000000000045E-2</c:v>
                </c:pt>
                <c:pt idx="446">
                  <c:v>8.0000000000000043E-2</c:v>
                </c:pt>
                <c:pt idx="447">
                  <c:v>8.0000000000000043E-2</c:v>
                </c:pt>
                <c:pt idx="448">
                  <c:v>8.1000000000000044E-2</c:v>
                </c:pt>
                <c:pt idx="449">
                  <c:v>7.9000000000000042E-2</c:v>
                </c:pt>
                <c:pt idx="450">
                  <c:v>8.0000000000000043E-2</c:v>
                </c:pt>
                <c:pt idx="451">
                  <c:v>7.9000000000000042E-2</c:v>
                </c:pt>
                <c:pt idx="452">
                  <c:v>7.9000000000000042E-2</c:v>
                </c:pt>
                <c:pt idx="453">
                  <c:v>7.7000000000000041E-2</c:v>
                </c:pt>
                <c:pt idx="454">
                  <c:v>7.7000000000000041E-2</c:v>
                </c:pt>
                <c:pt idx="455">
                  <c:v>7.7000000000000041E-2</c:v>
                </c:pt>
                <c:pt idx="456">
                  <c:v>7.7000000000000041E-2</c:v>
                </c:pt>
                <c:pt idx="457">
                  <c:v>7.600000000000004E-2</c:v>
                </c:pt>
                <c:pt idx="458">
                  <c:v>7.600000000000004E-2</c:v>
                </c:pt>
                <c:pt idx="459">
                  <c:v>7.600000000000004E-2</c:v>
                </c:pt>
                <c:pt idx="460">
                  <c:v>7.5000000000000039E-2</c:v>
                </c:pt>
                <c:pt idx="461">
                  <c:v>7.4000000000000038E-2</c:v>
                </c:pt>
                <c:pt idx="462">
                  <c:v>7.4000000000000038E-2</c:v>
                </c:pt>
                <c:pt idx="463">
                  <c:v>7.3000000000000037E-2</c:v>
                </c:pt>
                <c:pt idx="464">
                  <c:v>7.3000000000000037E-2</c:v>
                </c:pt>
                <c:pt idx="465">
                  <c:v>7.3000000000000037E-2</c:v>
                </c:pt>
                <c:pt idx="466">
                  <c:v>7.2000000000000036E-2</c:v>
                </c:pt>
                <c:pt idx="467">
                  <c:v>7.2000000000000036E-2</c:v>
                </c:pt>
                <c:pt idx="468">
                  <c:v>7.1000000000000035E-2</c:v>
                </c:pt>
                <c:pt idx="469">
                  <c:v>7.1000000000000035E-2</c:v>
                </c:pt>
                <c:pt idx="470">
                  <c:v>7.0000000000000034E-2</c:v>
                </c:pt>
                <c:pt idx="471">
                  <c:v>7.1000000000000035E-2</c:v>
                </c:pt>
                <c:pt idx="472">
                  <c:v>7.1000000000000035E-2</c:v>
                </c:pt>
                <c:pt idx="473">
                  <c:v>6.9000000000000034E-2</c:v>
                </c:pt>
                <c:pt idx="474">
                  <c:v>6.9000000000000034E-2</c:v>
                </c:pt>
                <c:pt idx="475">
                  <c:v>6.9000000000000034E-2</c:v>
                </c:pt>
                <c:pt idx="476">
                  <c:v>6.8000000000000033E-2</c:v>
                </c:pt>
                <c:pt idx="477">
                  <c:v>6.7000000000000032E-2</c:v>
                </c:pt>
                <c:pt idx="478">
                  <c:v>6.8000000000000033E-2</c:v>
                </c:pt>
                <c:pt idx="479">
                  <c:v>6.8000000000000033E-2</c:v>
                </c:pt>
                <c:pt idx="480">
                  <c:v>6.6000000000000031E-2</c:v>
                </c:pt>
                <c:pt idx="481">
                  <c:v>6.6000000000000031E-2</c:v>
                </c:pt>
                <c:pt idx="482">
                  <c:v>6.6000000000000031E-2</c:v>
                </c:pt>
                <c:pt idx="483">
                  <c:v>6.500000000000003E-2</c:v>
                </c:pt>
                <c:pt idx="484">
                  <c:v>6.500000000000003E-2</c:v>
                </c:pt>
                <c:pt idx="485">
                  <c:v>6.500000000000003E-2</c:v>
                </c:pt>
                <c:pt idx="486">
                  <c:v>6.4000000000000029E-2</c:v>
                </c:pt>
                <c:pt idx="487">
                  <c:v>6.3000000000000028E-2</c:v>
                </c:pt>
                <c:pt idx="488">
                  <c:v>6.3000000000000028E-2</c:v>
                </c:pt>
                <c:pt idx="489">
                  <c:v>6.3000000000000028E-2</c:v>
                </c:pt>
                <c:pt idx="490">
                  <c:v>6.2000000000000027E-2</c:v>
                </c:pt>
                <c:pt idx="491">
                  <c:v>6.2000000000000027E-2</c:v>
                </c:pt>
                <c:pt idx="492">
                  <c:v>6.2000000000000027E-2</c:v>
                </c:pt>
                <c:pt idx="493">
                  <c:v>6.1000000000000026E-2</c:v>
                </c:pt>
                <c:pt idx="494">
                  <c:v>6.0000000000000026E-2</c:v>
                </c:pt>
                <c:pt idx="495">
                  <c:v>6.0000000000000026E-2</c:v>
                </c:pt>
                <c:pt idx="496">
                  <c:v>6.0000000000000026E-2</c:v>
                </c:pt>
                <c:pt idx="497">
                  <c:v>5.9000000000000025E-2</c:v>
                </c:pt>
                <c:pt idx="498">
                  <c:v>5.8000000000000024E-2</c:v>
                </c:pt>
                <c:pt idx="499">
                  <c:v>5.8000000000000024E-2</c:v>
                </c:pt>
                <c:pt idx="500">
                  <c:v>5.6000000000000022E-2</c:v>
                </c:pt>
                <c:pt idx="501">
                  <c:v>5.6000000000000022E-2</c:v>
                </c:pt>
                <c:pt idx="502">
                  <c:v>5.7000000000000023E-2</c:v>
                </c:pt>
                <c:pt idx="503">
                  <c:v>5.7000000000000023E-2</c:v>
                </c:pt>
                <c:pt idx="504">
                  <c:v>5.6000000000000022E-2</c:v>
                </c:pt>
                <c:pt idx="505">
                  <c:v>5.6000000000000022E-2</c:v>
                </c:pt>
                <c:pt idx="506">
                  <c:v>5.6000000000000022E-2</c:v>
                </c:pt>
                <c:pt idx="507">
                  <c:v>5.6000000000000022E-2</c:v>
                </c:pt>
                <c:pt idx="508">
                  <c:v>5.400000000000002E-2</c:v>
                </c:pt>
                <c:pt idx="509">
                  <c:v>5.400000000000002E-2</c:v>
                </c:pt>
                <c:pt idx="510">
                  <c:v>5.400000000000002E-2</c:v>
                </c:pt>
                <c:pt idx="511">
                  <c:v>5.3000000000000019E-2</c:v>
                </c:pt>
                <c:pt idx="512">
                  <c:v>5.3000000000000019E-2</c:v>
                </c:pt>
                <c:pt idx="513">
                  <c:v>5.3000000000000019E-2</c:v>
                </c:pt>
                <c:pt idx="514">
                  <c:v>5.1000000000000018E-2</c:v>
                </c:pt>
                <c:pt idx="515">
                  <c:v>5.1000000000000018E-2</c:v>
                </c:pt>
                <c:pt idx="516">
                  <c:v>5.1000000000000018E-2</c:v>
                </c:pt>
                <c:pt idx="517">
                  <c:v>5.1000000000000018E-2</c:v>
                </c:pt>
                <c:pt idx="518">
                  <c:v>5.0000000000000017E-2</c:v>
                </c:pt>
                <c:pt idx="519">
                  <c:v>5.0000000000000017E-2</c:v>
                </c:pt>
                <c:pt idx="520">
                  <c:v>5.0000000000000017E-2</c:v>
                </c:pt>
                <c:pt idx="521">
                  <c:v>4.8000000000000015E-2</c:v>
                </c:pt>
                <c:pt idx="522">
                  <c:v>4.8000000000000015E-2</c:v>
                </c:pt>
                <c:pt idx="523">
                  <c:v>4.8000000000000015E-2</c:v>
                </c:pt>
                <c:pt idx="524">
                  <c:v>4.7000000000000014E-2</c:v>
                </c:pt>
                <c:pt idx="525">
                  <c:v>4.7000000000000014E-2</c:v>
                </c:pt>
                <c:pt idx="526">
                  <c:v>4.7000000000000014E-2</c:v>
                </c:pt>
                <c:pt idx="527">
                  <c:v>4.7000000000000014E-2</c:v>
                </c:pt>
                <c:pt idx="528">
                  <c:v>4.7000000000000014E-2</c:v>
                </c:pt>
                <c:pt idx="529">
                  <c:v>4.5000000000000012E-2</c:v>
                </c:pt>
                <c:pt idx="530">
                  <c:v>4.5000000000000012E-2</c:v>
                </c:pt>
                <c:pt idx="531">
                  <c:v>4.5000000000000012E-2</c:v>
                </c:pt>
                <c:pt idx="532">
                  <c:v>4.4000000000000011E-2</c:v>
                </c:pt>
                <c:pt idx="533">
                  <c:v>4.4000000000000011E-2</c:v>
                </c:pt>
                <c:pt idx="534">
                  <c:v>4.4000000000000011E-2</c:v>
                </c:pt>
                <c:pt idx="535">
                  <c:v>4.4000000000000011E-2</c:v>
                </c:pt>
                <c:pt idx="536">
                  <c:v>4.4000000000000011E-2</c:v>
                </c:pt>
                <c:pt idx="537">
                  <c:v>4.200000000000001E-2</c:v>
                </c:pt>
                <c:pt idx="538">
                  <c:v>4.200000000000001E-2</c:v>
                </c:pt>
                <c:pt idx="539">
                  <c:v>4.200000000000001E-2</c:v>
                </c:pt>
                <c:pt idx="540">
                  <c:v>4.1000000000000009E-2</c:v>
                </c:pt>
                <c:pt idx="541">
                  <c:v>4.1000000000000009E-2</c:v>
                </c:pt>
                <c:pt idx="542">
                  <c:v>4.1000000000000009E-2</c:v>
                </c:pt>
                <c:pt idx="543">
                  <c:v>3.9000000000000007E-2</c:v>
                </c:pt>
                <c:pt idx="544">
                  <c:v>3.9000000000000007E-2</c:v>
                </c:pt>
                <c:pt idx="545">
                  <c:v>3.9000000000000007E-2</c:v>
                </c:pt>
                <c:pt idx="546">
                  <c:v>3.8000000000000006E-2</c:v>
                </c:pt>
                <c:pt idx="547">
                  <c:v>3.8000000000000006E-2</c:v>
                </c:pt>
                <c:pt idx="548">
                  <c:v>3.8000000000000006E-2</c:v>
                </c:pt>
                <c:pt idx="549">
                  <c:v>3.8000000000000006E-2</c:v>
                </c:pt>
                <c:pt idx="550">
                  <c:v>3.5000000000000003E-2</c:v>
                </c:pt>
                <c:pt idx="551">
                  <c:v>3.6000000000000004E-2</c:v>
                </c:pt>
                <c:pt idx="552">
                  <c:v>4.5000000000000012E-2</c:v>
                </c:pt>
                <c:pt idx="553">
                  <c:v>4.8000000000000015E-2</c:v>
                </c:pt>
                <c:pt idx="554">
                  <c:v>5.6000000000000022E-2</c:v>
                </c:pt>
                <c:pt idx="555">
                  <c:v>6.8000000000000033E-2</c:v>
                </c:pt>
                <c:pt idx="556">
                  <c:v>7.8000000000000042E-2</c:v>
                </c:pt>
                <c:pt idx="557">
                  <c:v>8.6999999999999938E-2</c:v>
                </c:pt>
                <c:pt idx="558">
                  <c:v>8.899999999999994E-2</c:v>
                </c:pt>
                <c:pt idx="559">
                  <c:v>8.899999999999994E-2</c:v>
                </c:pt>
                <c:pt idx="560">
                  <c:v>8.9999999999999941E-2</c:v>
                </c:pt>
                <c:pt idx="561">
                  <c:v>8.9999999999999941E-2</c:v>
                </c:pt>
                <c:pt idx="562">
                  <c:v>9.1999999999999943E-2</c:v>
                </c:pt>
                <c:pt idx="563">
                  <c:v>9.1999999999999943E-2</c:v>
                </c:pt>
                <c:pt idx="564">
                  <c:v>9.1999999999999943E-2</c:v>
                </c:pt>
                <c:pt idx="565">
                  <c:v>9.1999999999999943E-2</c:v>
                </c:pt>
                <c:pt idx="566">
                  <c:v>9.1999999999999943E-2</c:v>
                </c:pt>
                <c:pt idx="567">
                  <c:v>9.1999999999999943E-2</c:v>
                </c:pt>
                <c:pt idx="568">
                  <c:v>9.1999999999999943E-2</c:v>
                </c:pt>
                <c:pt idx="569">
                  <c:v>8.9999999999999941E-2</c:v>
                </c:pt>
                <c:pt idx="570">
                  <c:v>8.9999999999999941E-2</c:v>
                </c:pt>
                <c:pt idx="571">
                  <c:v>8.9999999999999941E-2</c:v>
                </c:pt>
                <c:pt idx="572">
                  <c:v>8.899999999999994E-2</c:v>
                </c:pt>
                <c:pt idx="573">
                  <c:v>8.899999999999994E-2</c:v>
                </c:pt>
                <c:pt idx="574">
                  <c:v>8.899999999999994E-2</c:v>
                </c:pt>
                <c:pt idx="575">
                  <c:v>8.899999999999994E-2</c:v>
                </c:pt>
                <c:pt idx="576">
                  <c:v>8.6999999999999938E-2</c:v>
                </c:pt>
                <c:pt idx="577">
                  <c:v>8.6999999999999938E-2</c:v>
                </c:pt>
                <c:pt idx="578">
                  <c:v>8.6999999999999938E-2</c:v>
                </c:pt>
                <c:pt idx="579">
                  <c:v>8.6999999999999938E-2</c:v>
                </c:pt>
                <c:pt idx="580">
                  <c:v>8.5999999999999938E-2</c:v>
                </c:pt>
                <c:pt idx="581">
                  <c:v>8.5999999999999938E-2</c:v>
                </c:pt>
                <c:pt idx="582">
                  <c:v>8.5999999999999938E-2</c:v>
                </c:pt>
                <c:pt idx="583">
                  <c:v>8.3999999999999936E-2</c:v>
                </c:pt>
                <c:pt idx="584">
                  <c:v>8.3999999999999936E-2</c:v>
                </c:pt>
                <c:pt idx="585">
                  <c:v>8.3999999999999936E-2</c:v>
                </c:pt>
                <c:pt idx="586">
                  <c:v>8.3000000000000046E-2</c:v>
                </c:pt>
                <c:pt idx="587">
                  <c:v>8.3000000000000046E-2</c:v>
                </c:pt>
                <c:pt idx="588">
                  <c:v>8.3000000000000046E-2</c:v>
                </c:pt>
                <c:pt idx="589">
                  <c:v>8.3000000000000046E-2</c:v>
                </c:pt>
                <c:pt idx="590">
                  <c:v>8.1000000000000044E-2</c:v>
                </c:pt>
                <c:pt idx="591">
                  <c:v>8.1000000000000044E-2</c:v>
                </c:pt>
                <c:pt idx="592">
                  <c:v>8.1000000000000044E-2</c:v>
                </c:pt>
                <c:pt idx="593">
                  <c:v>8.0000000000000043E-2</c:v>
                </c:pt>
                <c:pt idx="594">
                  <c:v>8.0000000000000043E-2</c:v>
                </c:pt>
                <c:pt idx="595">
                  <c:v>8.0000000000000043E-2</c:v>
                </c:pt>
                <c:pt idx="596">
                  <c:v>8.0000000000000043E-2</c:v>
                </c:pt>
                <c:pt idx="597">
                  <c:v>7.8000000000000042E-2</c:v>
                </c:pt>
                <c:pt idx="598">
                  <c:v>7.8000000000000042E-2</c:v>
                </c:pt>
                <c:pt idx="599">
                  <c:v>7.8000000000000042E-2</c:v>
                </c:pt>
                <c:pt idx="600">
                  <c:v>7.7000000000000041E-2</c:v>
                </c:pt>
                <c:pt idx="601">
                  <c:v>7.7000000000000041E-2</c:v>
                </c:pt>
                <c:pt idx="602">
                  <c:v>7.7000000000000041E-2</c:v>
                </c:pt>
                <c:pt idx="603">
                  <c:v>7.5000000000000039E-2</c:v>
                </c:pt>
                <c:pt idx="604">
                  <c:v>7.5000000000000039E-2</c:v>
                </c:pt>
                <c:pt idx="605">
                  <c:v>7.5000000000000039E-2</c:v>
                </c:pt>
                <c:pt idx="606">
                  <c:v>7.5000000000000039E-2</c:v>
                </c:pt>
                <c:pt idx="607">
                  <c:v>7.4000000000000038E-2</c:v>
                </c:pt>
                <c:pt idx="608">
                  <c:v>7.4000000000000038E-2</c:v>
                </c:pt>
                <c:pt idx="609">
                  <c:v>7.4000000000000038E-2</c:v>
                </c:pt>
                <c:pt idx="610">
                  <c:v>7.2000000000000036E-2</c:v>
                </c:pt>
                <c:pt idx="611">
                  <c:v>7.2000000000000036E-2</c:v>
                </c:pt>
                <c:pt idx="612">
                  <c:v>7.2000000000000036E-2</c:v>
                </c:pt>
                <c:pt idx="613">
                  <c:v>7.2000000000000036E-2</c:v>
                </c:pt>
                <c:pt idx="614">
                  <c:v>7.0000000000000034E-2</c:v>
                </c:pt>
                <c:pt idx="615">
                  <c:v>7.0000000000000034E-2</c:v>
                </c:pt>
                <c:pt idx="616">
                  <c:v>7.1000000000000035E-2</c:v>
                </c:pt>
                <c:pt idx="617">
                  <c:v>6.8000000000000033E-2</c:v>
                </c:pt>
                <c:pt idx="618">
                  <c:v>6.8000000000000033E-2</c:v>
                </c:pt>
                <c:pt idx="619">
                  <c:v>6.8000000000000033E-2</c:v>
                </c:pt>
                <c:pt idx="620">
                  <c:v>6.8000000000000033E-2</c:v>
                </c:pt>
                <c:pt idx="621">
                  <c:v>6.8000000000000033E-2</c:v>
                </c:pt>
                <c:pt idx="622">
                  <c:v>6.7000000000000032E-2</c:v>
                </c:pt>
                <c:pt idx="623">
                  <c:v>6.6000000000000031E-2</c:v>
                </c:pt>
                <c:pt idx="624">
                  <c:v>6.6000000000000031E-2</c:v>
                </c:pt>
                <c:pt idx="625">
                  <c:v>6.7000000000000032E-2</c:v>
                </c:pt>
                <c:pt idx="626">
                  <c:v>6.500000000000003E-2</c:v>
                </c:pt>
                <c:pt idx="627">
                  <c:v>6.500000000000003E-2</c:v>
                </c:pt>
                <c:pt idx="628">
                  <c:v>6.4000000000000029E-2</c:v>
                </c:pt>
                <c:pt idx="629">
                  <c:v>6.500000000000003E-2</c:v>
                </c:pt>
                <c:pt idx="630">
                  <c:v>6.3000000000000028E-2</c:v>
                </c:pt>
                <c:pt idx="631">
                  <c:v>6.3000000000000028E-2</c:v>
                </c:pt>
                <c:pt idx="632">
                  <c:v>6.3000000000000028E-2</c:v>
                </c:pt>
                <c:pt idx="633">
                  <c:v>6.2000000000000027E-2</c:v>
                </c:pt>
                <c:pt idx="634">
                  <c:v>6.3000000000000028E-2</c:v>
                </c:pt>
                <c:pt idx="635">
                  <c:v>6.3000000000000028E-2</c:v>
                </c:pt>
                <c:pt idx="636">
                  <c:v>6.4000000000000029E-2</c:v>
                </c:pt>
                <c:pt idx="637">
                  <c:v>6.2000000000000027E-2</c:v>
                </c:pt>
                <c:pt idx="638">
                  <c:v>6.2000000000000027E-2</c:v>
                </c:pt>
                <c:pt idx="639">
                  <c:v>6.2000000000000027E-2</c:v>
                </c:pt>
                <c:pt idx="640">
                  <c:v>6.1000000000000026E-2</c:v>
                </c:pt>
                <c:pt idx="641">
                  <c:v>6.1000000000000026E-2</c:v>
                </c:pt>
                <c:pt idx="642">
                  <c:v>5.9000000000000025E-2</c:v>
                </c:pt>
                <c:pt idx="643">
                  <c:v>6.0000000000000026E-2</c:v>
                </c:pt>
                <c:pt idx="644">
                  <c:v>5.8000000000000024E-2</c:v>
                </c:pt>
                <c:pt idx="645">
                  <c:v>5.8000000000000024E-2</c:v>
                </c:pt>
                <c:pt idx="646">
                  <c:v>5.8000000000000024E-2</c:v>
                </c:pt>
                <c:pt idx="647">
                  <c:v>5.7000000000000023E-2</c:v>
                </c:pt>
                <c:pt idx="648">
                  <c:v>5.7000000000000023E-2</c:v>
                </c:pt>
                <c:pt idx="649">
                  <c:v>5.7000000000000023E-2</c:v>
                </c:pt>
                <c:pt idx="650">
                  <c:v>5.7000000000000023E-2</c:v>
                </c:pt>
                <c:pt idx="651">
                  <c:v>5.5000000000000021E-2</c:v>
                </c:pt>
                <c:pt idx="652">
                  <c:v>5.5000000000000021E-2</c:v>
                </c:pt>
                <c:pt idx="653">
                  <c:v>5.5000000000000021E-2</c:v>
                </c:pt>
                <c:pt idx="654">
                  <c:v>5.400000000000002E-2</c:v>
                </c:pt>
                <c:pt idx="655">
                  <c:v>5.400000000000002E-2</c:v>
                </c:pt>
                <c:pt idx="656">
                  <c:v>5.400000000000002E-2</c:v>
                </c:pt>
                <c:pt idx="657">
                  <c:v>5.2000000000000018E-2</c:v>
                </c:pt>
                <c:pt idx="658">
                  <c:v>5.2000000000000018E-2</c:v>
                </c:pt>
                <c:pt idx="659">
                  <c:v>5.2000000000000018E-2</c:v>
                </c:pt>
                <c:pt idx="660">
                  <c:v>5.1000000000000018E-2</c:v>
                </c:pt>
                <c:pt idx="661">
                  <c:v>5.1000000000000018E-2</c:v>
                </c:pt>
                <c:pt idx="662">
                  <c:v>5.1000000000000018E-2</c:v>
                </c:pt>
                <c:pt idx="663">
                  <c:v>5.1000000000000018E-2</c:v>
                </c:pt>
                <c:pt idx="664">
                  <c:v>4.9000000000000016E-2</c:v>
                </c:pt>
                <c:pt idx="665">
                  <c:v>4.9000000000000016E-2</c:v>
                </c:pt>
                <c:pt idx="666">
                  <c:v>4.9000000000000016E-2</c:v>
                </c:pt>
                <c:pt idx="667">
                  <c:v>4.8000000000000015E-2</c:v>
                </c:pt>
                <c:pt idx="668">
                  <c:v>4.8000000000000015E-2</c:v>
                </c:pt>
                <c:pt idx="669">
                  <c:v>4.8000000000000015E-2</c:v>
                </c:pt>
                <c:pt idx="670">
                  <c:v>4.8000000000000015E-2</c:v>
                </c:pt>
                <c:pt idx="671">
                  <c:v>4.6000000000000013E-2</c:v>
                </c:pt>
                <c:pt idx="672">
                  <c:v>4.6000000000000013E-2</c:v>
                </c:pt>
                <c:pt idx="673">
                  <c:v>4.6000000000000013E-2</c:v>
                </c:pt>
                <c:pt idx="674">
                  <c:v>4.5000000000000012E-2</c:v>
                </c:pt>
                <c:pt idx="675">
                  <c:v>4.5000000000000012E-2</c:v>
                </c:pt>
                <c:pt idx="676">
                  <c:v>4.5000000000000012E-2</c:v>
                </c:pt>
                <c:pt idx="677">
                  <c:v>4.300000000000001E-2</c:v>
                </c:pt>
                <c:pt idx="678">
                  <c:v>4.300000000000001E-2</c:v>
                </c:pt>
                <c:pt idx="679">
                  <c:v>4.300000000000001E-2</c:v>
                </c:pt>
                <c:pt idx="680">
                  <c:v>4.300000000000001E-2</c:v>
                </c:pt>
                <c:pt idx="681">
                  <c:v>4.200000000000001E-2</c:v>
                </c:pt>
                <c:pt idx="682">
                  <c:v>4.200000000000001E-2</c:v>
                </c:pt>
                <c:pt idx="683">
                  <c:v>4.200000000000001E-2</c:v>
                </c:pt>
                <c:pt idx="684">
                  <c:v>4.0000000000000008E-2</c:v>
                </c:pt>
                <c:pt idx="685">
                  <c:v>4.0000000000000008E-2</c:v>
                </c:pt>
                <c:pt idx="686">
                  <c:v>4.0000000000000008E-2</c:v>
                </c:pt>
                <c:pt idx="687">
                  <c:v>4.0000000000000008E-2</c:v>
                </c:pt>
                <c:pt idx="688">
                  <c:v>4.0000000000000008E-2</c:v>
                </c:pt>
                <c:pt idx="689">
                  <c:v>3.9000000000000007E-2</c:v>
                </c:pt>
                <c:pt idx="690">
                  <c:v>3.9000000000000007E-2</c:v>
                </c:pt>
                <c:pt idx="691">
                  <c:v>3.9000000000000007E-2</c:v>
                </c:pt>
                <c:pt idx="692">
                  <c:v>3.7000000000000005E-2</c:v>
                </c:pt>
                <c:pt idx="693">
                  <c:v>3.7000000000000005E-2</c:v>
                </c:pt>
                <c:pt idx="694">
                  <c:v>3.7000000000000005E-2</c:v>
                </c:pt>
                <c:pt idx="695">
                  <c:v>3.7000000000000005E-2</c:v>
                </c:pt>
                <c:pt idx="696">
                  <c:v>3.7000000000000005E-2</c:v>
                </c:pt>
                <c:pt idx="697">
                  <c:v>3.6000000000000004E-2</c:v>
                </c:pt>
                <c:pt idx="698">
                  <c:v>3.6000000000000004E-2</c:v>
                </c:pt>
                <c:pt idx="699">
                  <c:v>3.6000000000000004E-2</c:v>
                </c:pt>
                <c:pt idx="700">
                  <c:v>3.6000000000000004E-2</c:v>
                </c:pt>
                <c:pt idx="701">
                  <c:v>3.4000000000000002E-2</c:v>
                </c:pt>
                <c:pt idx="702">
                  <c:v>3.4000000000000002E-2</c:v>
                </c:pt>
                <c:pt idx="703">
                  <c:v>3.4000000000000002E-2</c:v>
                </c:pt>
                <c:pt idx="704">
                  <c:v>0.03</c:v>
                </c:pt>
                <c:pt idx="705">
                  <c:v>0.03</c:v>
                </c:pt>
                <c:pt idx="706">
                  <c:v>0.03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E3-4995-8B80-243077F00BF3}"/>
            </c:ext>
          </c:extLst>
        </c:ser>
        <c:ser>
          <c:idx val="1"/>
          <c:order val="1"/>
          <c:tx>
            <c:strRef>
              <c:f>No.1_整理例!$P$7</c:f>
              <c:strCache>
                <c:ptCount val="1"/>
                <c:pt idx="0">
                  <c:v>1回目</c:v>
                </c:pt>
              </c:strCache>
            </c:strRef>
          </c:tx>
          <c:spPr>
            <a:ln w="19050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No.1_整理例!$S$8:$S$9</c:f>
              <c:numCache>
                <c:formatCode>General</c:formatCode>
                <c:ptCount val="2"/>
                <c:pt idx="0">
                  <c:v>1.7166666666614461</c:v>
                </c:pt>
                <c:pt idx="1">
                  <c:v>3.2333333333235004</c:v>
                </c:pt>
              </c:numCache>
            </c:numRef>
          </c:xVal>
          <c:yVal>
            <c:numRef>
              <c:f>No.1_整理例!$T$8:$T$9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E3-4995-8B80-243077F00BF3}"/>
            </c:ext>
          </c:extLst>
        </c:ser>
        <c:ser>
          <c:idx val="2"/>
          <c:order val="2"/>
          <c:tx>
            <c:strRef>
              <c:f>No.1_整理例!$P$10</c:f>
              <c:strCache>
                <c:ptCount val="1"/>
                <c:pt idx="0">
                  <c:v>2回目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No.1_整理例!$S$11:$S$12</c:f>
              <c:numCache>
                <c:formatCode>General</c:formatCode>
                <c:ptCount val="2"/>
                <c:pt idx="0">
                  <c:v>3.3999999999896602</c:v>
                </c:pt>
                <c:pt idx="1">
                  <c:v>4.2833333333203063</c:v>
                </c:pt>
              </c:numCache>
            </c:numRef>
          </c:xVal>
          <c:yVal>
            <c:numRef>
              <c:f>No.1_整理例!$T$11:$T$12</c:f>
              <c:numCache>
                <c:formatCode>0.000</c:formatCode>
                <c:ptCount val="2"/>
                <c:pt idx="0">
                  <c:v>8.4999999999999937E-2</c:v>
                </c:pt>
                <c:pt idx="1">
                  <c:v>5.8000000000000024E-2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E3-4995-8B80-243077F00BF3}"/>
            </c:ext>
          </c:extLst>
        </c:ser>
        <c:ser>
          <c:idx val="3"/>
          <c:order val="3"/>
          <c:tx>
            <c:strRef>
              <c:f>No.1_整理例!$P$13</c:f>
              <c:strCache>
                <c:ptCount val="1"/>
                <c:pt idx="0">
                  <c:v>3回目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No.1_整理例!$S$14:$S$15</c:f>
              <c:numCache>
                <c:formatCode>General</c:formatCode>
                <c:ptCount val="2"/>
                <c:pt idx="0">
                  <c:v>5.4666666666500419</c:v>
                </c:pt>
                <c:pt idx="1">
                  <c:v>6.8333333333125523</c:v>
                </c:pt>
              </c:numCache>
            </c:numRef>
          </c:xVal>
          <c:yVal>
            <c:numRef>
              <c:f>No.1_整理例!$T$14:$T$15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4.300000000000001E-2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6E3-4995-8B80-243077F00BF3}"/>
            </c:ext>
          </c:extLst>
        </c:ser>
        <c:ser>
          <c:idx val="4"/>
          <c:order val="4"/>
          <c:tx>
            <c:strRef>
              <c:f>No.1_整理例!$P$16</c:f>
              <c:strCache>
                <c:ptCount val="1"/>
                <c:pt idx="0">
                  <c:v>4回目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No.1_整理例!$S$17:$S$18</c:f>
              <c:numCache>
                <c:formatCode>General</c:formatCode>
                <c:ptCount val="2"/>
                <c:pt idx="0">
                  <c:v>7.1999999999781039</c:v>
                </c:pt>
                <c:pt idx="1">
                  <c:v>9.1833333333054057</c:v>
                </c:pt>
              </c:numCache>
            </c:numRef>
          </c:xVal>
          <c:yVal>
            <c:numRef>
              <c:f>No.1_整理例!$T$17:$T$18</c:f>
              <c:numCache>
                <c:formatCode>0.000</c:formatCode>
                <c:ptCount val="2"/>
                <c:pt idx="0">
                  <c:v>8.5999999999999938E-2</c:v>
                </c:pt>
                <c:pt idx="1">
                  <c:v>3.6000000000000004E-2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6E3-4995-8B80-243077F00BF3}"/>
            </c:ext>
          </c:extLst>
        </c:ser>
        <c:ser>
          <c:idx val="5"/>
          <c:order val="5"/>
          <c:tx>
            <c:strRef>
              <c:f>No.1_整理例!$P$19</c:f>
              <c:strCache>
                <c:ptCount val="1"/>
                <c:pt idx="0">
                  <c:v>5回目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No.1_整理例!$S$20:$S$21</c:f>
              <c:numCache>
                <c:formatCode>General</c:formatCode>
                <c:ptCount val="2"/>
                <c:pt idx="0">
                  <c:v>9.4833333333044934</c:v>
                </c:pt>
                <c:pt idx="1">
                  <c:v>11.683333333297803</c:v>
                </c:pt>
              </c:numCache>
            </c:numRef>
          </c:xVal>
          <c:yVal>
            <c:numRef>
              <c:f>No.1_整理例!$T$20:$T$21</c:f>
              <c:numCache>
                <c:formatCode>0.000</c:formatCode>
                <c:ptCount val="2"/>
                <c:pt idx="0">
                  <c:v>8.9999999999999941E-2</c:v>
                </c:pt>
                <c:pt idx="1">
                  <c:v>3.4000000000000002E-2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6E3-4995-8B80-243077F00BF3}"/>
            </c:ext>
          </c:extLst>
        </c:ser>
        <c:ser>
          <c:idx val="6"/>
          <c:order val="6"/>
          <c:tx>
            <c:strRef>
              <c:f>No.1_整理例!$P$22</c:f>
              <c:strCache>
                <c:ptCount val="1"/>
                <c:pt idx="0">
                  <c:v>6回目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No.1_整理例!$S$23:$S$24</c:f>
              <c:numCache>
                <c:formatCode>General</c:formatCode>
                <c:ptCount val="2"/>
              </c:numCache>
            </c:numRef>
          </c:xVal>
          <c:yVal>
            <c:numRef>
              <c:f>No.1_整理例!$T$23:$T$24</c:f>
              <c:numCache>
                <c:formatCode>0.000</c:formatCode>
                <c:ptCount val="2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6E3-4995-8B80-243077F00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115424"/>
        <c:axId val="1325109520"/>
        <c:extLst/>
      </c:scatterChart>
      <c:valAx>
        <c:axId val="132511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sz="1000"/>
                  <a:t>経過時間</a:t>
                </a:r>
                <a:r>
                  <a:rPr lang="en-US" altLang="ja-JP" sz="1000"/>
                  <a:t> </a:t>
                </a:r>
                <a:r>
                  <a:rPr lang="en-US" altLang="ja-JP" sz="1000" i="1"/>
                  <a:t>t</a:t>
                </a:r>
                <a:r>
                  <a:rPr lang="en-US" altLang="ja-JP" sz="1000"/>
                  <a:t> </a:t>
                </a:r>
                <a:r>
                  <a:rPr lang="ja-JP" sz="1000"/>
                  <a:t> </a:t>
                </a:r>
                <a:r>
                  <a:rPr lang="en-US" sz="1000"/>
                  <a:t>(min)</a:t>
                </a:r>
                <a:endParaRPr lang="ja-JP" sz="1000"/>
              </a:p>
            </c:rich>
          </c:tx>
          <c:layout>
            <c:manualLayout>
              <c:xMode val="edge"/>
              <c:yMode val="edge"/>
              <c:x val="0.4504035739411586"/>
              <c:y val="0.92314259054101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325109520"/>
        <c:crosses val="autoZero"/>
        <c:crossBetween val="midCat"/>
        <c:minorUnit val="0.5"/>
      </c:valAx>
      <c:valAx>
        <c:axId val="1325109520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sz="1000"/>
                  <a:t>水位</a:t>
                </a:r>
                <a:r>
                  <a:rPr lang="en-US" altLang="ja-JP" sz="1000"/>
                  <a:t>  </a:t>
                </a:r>
                <a:r>
                  <a:rPr lang="en-US" altLang="ja-JP" sz="1000" i="1"/>
                  <a:t>H</a:t>
                </a:r>
                <a:r>
                  <a:rPr lang="en-US" altLang="ja-JP" sz="1000"/>
                  <a:t>  </a:t>
                </a:r>
                <a:r>
                  <a:rPr lang="en-US" sz="1000"/>
                  <a:t>(GL+ m)</a:t>
                </a:r>
                <a:endParaRPr lang="ja-JP" sz="1000"/>
              </a:p>
            </c:rich>
          </c:tx>
          <c:layout>
            <c:manualLayout>
              <c:xMode val="edge"/>
              <c:yMode val="edge"/>
              <c:x val="4.7300631684992073E-3"/>
              <c:y val="0.211947166582761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0.00;\-0.00;0;@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325115424"/>
        <c:crosses val="autoZero"/>
        <c:crossBetween val="midCat"/>
        <c:minorUnit val="1.0000000000000002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aseline="0">
          <a:solidFill>
            <a:sysClr val="windowText" lastClr="000000"/>
          </a:solidFill>
          <a:latin typeface="Times New Roman" panose="02020603050405020304" pitchFamily="18" charset="0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346847588683E-2"/>
          <c:y val="3.3523808911003032E-2"/>
          <c:w val="0.84673203028371435"/>
          <c:h val="0.87534734637937073"/>
        </c:manualLayout>
      </c:layout>
      <c:scatterChart>
        <c:scatterStyle val="lineMarker"/>
        <c:varyColors val="0"/>
        <c:ser>
          <c:idx val="0"/>
          <c:order val="0"/>
          <c:tx>
            <c:v>計測水位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No.1_整理例!$A$11:$A$1000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</c:numCache>
            </c:numRef>
          </c:xVal>
          <c:yVal>
            <c:numRef>
              <c:f>No.1_整理例!$L$11:$L$1000</c:f>
              <c:numCache>
                <c:formatCode>General</c:formatCode>
                <c:ptCount val="990"/>
                <c:pt idx="0">
                  <c:v>3.1E-2</c:v>
                </c:pt>
                <c:pt idx="1">
                  <c:v>3.1E-2</c:v>
                </c:pt>
                <c:pt idx="2">
                  <c:v>3.1E-2</c:v>
                </c:pt>
                <c:pt idx="3">
                  <c:v>3.1E-2</c:v>
                </c:pt>
                <c:pt idx="4">
                  <c:v>3.2000000000000001E-2</c:v>
                </c:pt>
                <c:pt idx="5">
                  <c:v>3.1E-2</c:v>
                </c:pt>
                <c:pt idx="6">
                  <c:v>3.2000000000000001E-2</c:v>
                </c:pt>
                <c:pt idx="7">
                  <c:v>3.2000000000000001E-2</c:v>
                </c:pt>
                <c:pt idx="8">
                  <c:v>3.2000000000000001E-2</c:v>
                </c:pt>
                <c:pt idx="9">
                  <c:v>3.2000000000000001E-2</c:v>
                </c:pt>
                <c:pt idx="10">
                  <c:v>3.2000000000000001E-2</c:v>
                </c:pt>
                <c:pt idx="11">
                  <c:v>3.2000000000000001E-2</c:v>
                </c:pt>
                <c:pt idx="12">
                  <c:v>3.2000000000000001E-2</c:v>
                </c:pt>
                <c:pt idx="13">
                  <c:v>3.2000000000000001E-2</c:v>
                </c:pt>
                <c:pt idx="14">
                  <c:v>3.2000000000000001E-2</c:v>
                </c:pt>
                <c:pt idx="15">
                  <c:v>3.2000000000000001E-2</c:v>
                </c:pt>
                <c:pt idx="16">
                  <c:v>3.2000000000000001E-2</c:v>
                </c:pt>
                <c:pt idx="17">
                  <c:v>3.2000000000000001E-2</c:v>
                </c:pt>
                <c:pt idx="18">
                  <c:v>3.2000000000000001E-2</c:v>
                </c:pt>
                <c:pt idx="19">
                  <c:v>3.2000000000000001E-2</c:v>
                </c:pt>
                <c:pt idx="20">
                  <c:v>3.2000000000000001E-2</c:v>
                </c:pt>
                <c:pt idx="21">
                  <c:v>3.2000000000000001E-2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3.1E-2</c:v>
                </c:pt>
                <c:pt idx="32">
                  <c:v>3.1E-2</c:v>
                </c:pt>
                <c:pt idx="33">
                  <c:v>3.1E-2</c:v>
                </c:pt>
                <c:pt idx="34">
                  <c:v>3.1E-2</c:v>
                </c:pt>
                <c:pt idx="35">
                  <c:v>3.1E-2</c:v>
                </c:pt>
                <c:pt idx="36">
                  <c:v>3.1E-2</c:v>
                </c:pt>
                <c:pt idx="37">
                  <c:v>3.1E-2</c:v>
                </c:pt>
                <c:pt idx="38">
                  <c:v>3.1E-2</c:v>
                </c:pt>
                <c:pt idx="39">
                  <c:v>3.1E-2</c:v>
                </c:pt>
                <c:pt idx="40">
                  <c:v>3.1E-2</c:v>
                </c:pt>
                <c:pt idx="41">
                  <c:v>3.1E-2</c:v>
                </c:pt>
                <c:pt idx="42">
                  <c:v>3.1E-2</c:v>
                </c:pt>
                <c:pt idx="43">
                  <c:v>3.1E-2</c:v>
                </c:pt>
                <c:pt idx="44">
                  <c:v>3.1E-2</c:v>
                </c:pt>
                <c:pt idx="45">
                  <c:v>3.1E-2</c:v>
                </c:pt>
                <c:pt idx="46">
                  <c:v>3.1E-2</c:v>
                </c:pt>
                <c:pt idx="47">
                  <c:v>3.1E-2</c:v>
                </c:pt>
                <c:pt idx="48">
                  <c:v>3.1E-2</c:v>
                </c:pt>
                <c:pt idx="49">
                  <c:v>3.2000000000000001E-2</c:v>
                </c:pt>
                <c:pt idx="50">
                  <c:v>3.2000000000000001E-2</c:v>
                </c:pt>
                <c:pt idx="51">
                  <c:v>3.2000000000000001E-2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3.2000000000000001E-2</c:v>
                </c:pt>
                <c:pt idx="55">
                  <c:v>3.2000000000000001E-2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3.2000000000000001E-2</c:v>
                </c:pt>
                <c:pt idx="60">
                  <c:v>3.2000000000000001E-2</c:v>
                </c:pt>
                <c:pt idx="61">
                  <c:v>3.2000000000000001E-2</c:v>
                </c:pt>
                <c:pt idx="62">
                  <c:v>3.2000000000000001E-2</c:v>
                </c:pt>
                <c:pt idx="63">
                  <c:v>3.2000000000000001E-2</c:v>
                </c:pt>
                <c:pt idx="64">
                  <c:v>3.2000000000000001E-2</c:v>
                </c:pt>
                <c:pt idx="65">
                  <c:v>3.1E-2</c:v>
                </c:pt>
                <c:pt idx="66">
                  <c:v>3.1E-2</c:v>
                </c:pt>
                <c:pt idx="67">
                  <c:v>3.1E-2</c:v>
                </c:pt>
                <c:pt idx="68">
                  <c:v>3.1E-2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3.1E-2</c:v>
                </c:pt>
                <c:pt idx="81">
                  <c:v>3.1E-2</c:v>
                </c:pt>
                <c:pt idx="82">
                  <c:v>3.1E-2</c:v>
                </c:pt>
                <c:pt idx="83">
                  <c:v>3.1E-2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0</c:v>
                </c:pt>
                <c:pt idx="88">
                  <c:v>3.1E-2</c:v>
                </c:pt>
                <c:pt idx="89">
                  <c:v>3.2000000000000001E-2</c:v>
                </c:pt>
                <c:pt idx="90">
                  <c:v>0</c:v>
                </c:pt>
                <c:pt idx="91">
                  <c:v>3.4000000000000002E-2</c:v>
                </c:pt>
                <c:pt idx="92">
                  <c:v>3.5000000000000003E-2</c:v>
                </c:pt>
                <c:pt idx="93">
                  <c:v>4.0000000000000008E-2</c:v>
                </c:pt>
                <c:pt idx="94">
                  <c:v>4.9000000000000016E-2</c:v>
                </c:pt>
                <c:pt idx="95">
                  <c:v>5.6000000000000022E-2</c:v>
                </c:pt>
                <c:pt idx="96">
                  <c:v>6.7000000000000032E-2</c:v>
                </c:pt>
                <c:pt idx="97">
                  <c:v>7.3000000000000037E-2</c:v>
                </c:pt>
                <c:pt idx="98">
                  <c:v>7.9000000000000042E-2</c:v>
                </c:pt>
                <c:pt idx="99">
                  <c:v>8.0000000000000043E-2</c:v>
                </c:pt>
                <c:pt idx="100">
                  <c:v>8.0000000000000043E-2</c:v>
                </c:pt>
                <c:pt idx="101">
                  <c:v>7.7000000000000041E-2</c:v>
                </c:pt>
                <c:pt idx="102">
                  <c:v>7.7000000000000041E-2</c:v>
                </c:pt>
                <c:pt idx="103">
                  <c:v>7.9000000000000042E-2</c:v>
                </c:pt>
                <c:pt idx="104">
                  <c:v>7.7000000000000041E-2</c:v>
                </c:pt>
                <c:pt idx="105">
                  <c:v>7.7000000000000041E-2</c:v>
                </c:pt>
                <c:pt idx="106">
                  <c:v>7.7000000000000041E-2</c:v>
                </c:pt>
                <c:pt idx="107">
                  <c:v>7.7000000000000041E-2</c:v>
                </c:pt>
                <c:pt idx="108">
                  <c:v>7.600000000000004E-2</c:v>
                </c:pt>
                <c:pt idx="109">
                  <c:v>7.600000000000004E-2</c:v>
                </c:pt>
                <c:pt idx="110">
                  <c:v>7.600000000000004E-2</c:v>
                </c:pt>
                <c:pt idx="111">
                  <c:v>7.600000000000004E-2</c:v>
                </c:pt>
                <c:pt idx="112">
                  <c:v>7.3000000000000037E-2</c:v>
                </c:pt>
                <c:pt idx="113">
                  <c:v>7.3000000000000037E-2</c:v>
                </c:pt>
                <c:pt idx="114">
                  <c:v>7.3000000000000037E-2</c:v>
                </c:pt>
                <c:pt idx="115">
                  <c:v>7.3000000000000037E-2</c:v>
                </c:pt>
                <c:pt idx="116">
                  <c:v>7.3000000000000037E-2</c:v>
                </c:pt>
                <c:pt idx="117">
                  <c:v>7.1000000000000035E-2</c:v>
                </c:pt>
                <c:pt idx="118">
                  <c:v>7.1000000000000035E-2</c:v>
                </c:pt>
                <c:pt idx="119">
                  <c:v>7.1000000000000035E-2</c:v>
                </c:pt>
                <c:pt idx="120">
                  <c:v>7.1000000000000035E-2</c:v>
                </c:pt>
                <c:pt idx="121">
                  <c:v>7.0000000000000034E-2</c:v>
                </c:pt>
                <c:pt idx="122">
                  <c:v>7.0000000000000034E-2</c:v>
                </c:pt>
                <c:pt idx="123">
                  <c:v>7.0000000000000034E-2</c:v>
                </c:pt>
                <c:pt idx="124">
                  <c:v>6.8000000000000033E-2</c:v>
                </c:pt>
                <c:pt idx="125">
                  <c:v>6.8000000000000033E-2</c:v>
                </c:pt>
                <c:pt idx="126">
                  <c:v>6.8000000000000033E-2</c:v>
                </c:pt>
                <c:pt idx="127">
                  <c:v>6.7000000000000032E-2</c:v>
                </c:pt>
                <c:pt idx="128">
                  <c:v>6.7000000000000032E-2</c:v>
                </c:pt>
                <c:pt idx="129">
                  <c:v>6.7000000000000032E-2</c:v>
                </c:pt>
                <c:pt idx="130">
                  <c:v>6.7000000000000032E-2</c:v>
                </c:pt>
                <c:pt idx="131">
                  <c:v>6.500000000000003E-2</c:v>
                </c:pt>
                <c:pt idx="132">
                  <c:v>6.500000000000003E-2</c:v>
                </c:pt>
                <c:pt idx="133">
                  <c:v>6.4000000000000029E-2</c:v>
                </c:pt>
                <c:pt idx="134">
                  <c:v>6.4000000000000029E-2</c:v>
                </c:pt>
                <c:pt idx="135">
                  <c:v>6.4000000000000029E-2</c:v>
                </c:pt>
                <c:pt idx="136">
                  <c:v>6.2000000000000027E-2</c:v>
                </c:pt>
                <c:pt idx="137">
                  <c:v>6.2000000000000027E-2</c:v>
                </c:pt>
                <c:pt idx="138">
                  <c:v>6.2000000000000027E-2</c:v>
                </c:pt>
                <c:pt idx="139">
                  <c:v>6.1000000000000026E-2</c:v>
                </c:pt>
                <c:pt idx="140">
                  <c:v>6.1000000000000026E-2</c:v>
                </c:pt>
                <c:pt idx="141">
                  <c:v>5.9000000000000025E-2</c:v>
                </c:pt>
                <c:pt idx="142">
                  <c:v>5.9000000000000025E-2</c:v>
                </c:pt>
                <c:pt idx="143">
                  <c:v>5.9000000000000025E-2</c:v>
                </c:pt>
                <c:pt idx="144">
                  <c:v>5.9000000000000025E-2</c:v>
                </c:pt>
                <c:pt idx="145">
                  <c:v>5.9000000000000025E-2</c:v>
                </c:pt>
                <c:pt idx="146">
                  <c:v>5.6000000000000022E-2</c:v>
                </c:pt>
                <c:pt idx="147">
                  <c:v>5.6000000000000022E-2</c:v>
                </c:pt>
                <c:pt idx="148">
                  <c:v>5.6000000000000022E-2</c:v>
                </c:pt>
                <c:pt idx="149">
                  <c:v>5.5000000000000021E-2</c:v>
                </c:pt>
                <c:pt idx="150">
                  <c:v>5.5000000000000021E-2</c:v>
                </c:pt>
                <c:pt idx="151">
                  <c:v>5.5000000000000021E-2</c:v>
                </c:pt>
                <c:pt idx="152">
                  <c:v>5.5000000000000021E-2</c:v>
                </c:pt>
                <c:pt idx="153">
                  <c:v>5.5000000000000021E-2</c:v>
                </c:pt>
                <c:pt idx="154">
                  <c:v>5.2000000000000018E-2</c:v>
                </c:pt>
                <c:pt idx="155">
                  <c:v>5.2000000000000018E-2</c:v>
                </c:pt>
                <c:pt idx="156">
                  <c:v>5.2000000000000018E-2</c:v>
                </c:pt>
                <c:pt idx="157">
                  <c:v>5.0000000000000017E-2</c:v>
                </c:pt>
                <c:pt idx="158">
                  <c:v>5.0000000000000017E-2</c:v>
                </c:pt>
                <c:pt idx="159">
                  <c:v>5.0000000000000017E-2</c:v>
                </c:pt>
                <c:pt idx="160">
                  <c:v>5.0000000000000017E-2</c:v>
                </c:pt>
                <c:pt idx="161">
                  <c:v>4.9000000000000016E-2</c:v>
                </c:pt>
                <c:pt idx="162">
                  <c:v>4.9000000000000016E-2</c:v>
                </c:pt>
                <c:pt idx="163">
                  <c:v>4.7000000000000014E-2</c:v>
                </c:pt>
                <c:pt idx="164">
                  <c:v>4.7000000000000014E-2</c:v>
                </c:pt>
                <c:pt idx="165">
                  <c:v>4.6000000000000013E-2</c:v>
                </c:pt>
                <c:pt idx="166">
                  <c:v>4.6000000000000013E-2</c:v>
                </c:pt>
                <c:pt idx="167">
                  <c:v>4.6000000000000013E-2</c:v>
                </c:pt>
                <c:pt idx="168">
                  <c:v>4.6000000000000013E-2</c:v>
                </c:pt>
                <c:pt idx="169">
                  <c:v>4.6000000000000013E-2</c:v>
                </c:pt>
                <c:pt idx="170">
                  <c:v>4.4000000000000011E-2</c:v>
                </c:pt>
                <c:pt idx="171">
                  <c:v>4.4000000000000011E-2</c:v>
                </c:pt>
                <c:pt idx="172">
                  <c:v>4.4000000000000011E-2</c:v>
                </c:pt>
                <c:pt idx="173">
                  <c:v>4.4000000000000011E-2</c:v>
                </c:pt>
                <c:pt idx="174">
                  <c:v>4.1000000000000009E-2</c:v>
                </c:pt>
                <c:pt idx="175">
                  <c:v>4.1000000000000009E-2</c:v>
                </c:pt>
                <c:pt idx="176">
                  <c:v>4.1000000000000009E-2</c:v>
                </c:pt>
                <c:pt idx="177">
                  <c:v>4.1000000000000009E-2</c:v>
                </c:pt>
                <c:pt idx="178">
                  <c:v>4.1000000000000009E-2</c:v>
                </c:pt>
                <c:pt idx="179">
                  <c:v>4.0000000000000008E-2</c:v>
                </c:pt>
                <c:pt idx="180">
                  <c:v>4.0000000000000008E-2</c:v>
                </c:pt>
                <c:pt idx="181">
                  <c:v>4.0000000000000008E-2</c:v>
                </c:pt>
                <c:pt idx="182">
                  <c:v>4.0000000000000008E-2</c:v>
                </c:pt>
                <c:pt idx="183">
                  <c:v>4.0000000000000008E-2</c:v>
                </c:pt>
                <c:pt idx="184">
                  <c:v>4.0000000000000008E-2</c:v>
                </c:pt>
                <c:pt idx="185">
                  <c:v>4.0000000000000008E-2</c:v>
                </c:pt>
                <c:pt idx="186">
                  <c:v>3.8000000000000006E-2</c:v>
                </c:pt>
                <c:pt idx="187">
                  <c:v>3.8000000000000006E-2</c:v>
                </c:pt>
                <c:pt idx="188">
                  <c:v>3.8000000000000006E-2</c:v>
                </c:pt>
                <c:pt idx="189">
                  <c:v>3.7000000000000005E-2</c:v>
                </c:pt>
                <c:pt idx="190">
                  <c:v>3.7000000000000005E-2</c:v>
                </c:pt>
                <c:pt idx="191">
                  <c:v>3.7000000000000005E-2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4.4000000000000011E-2</c:v>
                </c:pt>
                <c:pt idx="196">
                  <c:v>5.5000000000000021E-2</c:v>
                </c:pt>
                <c:pt idx="197">
                  <c:v>5.9000000000000025E-2</c:v>
                </c:pt>
                <c:pt idx="198">
                  <c:v>6.7000000000000032E-2</c:v>
                </c:pt>
                <c:pt idx="199">
                  <c:v>7.3000000000000037E-2</c:v>
                </c:pt>
                <c:pt idx="200">
                  <c:v>8.7999999999999939E-2</c:v>
                </c:pt>
                <c:pt idx="201">
                  <c:v>8.5999999999999938E-2</c:v>
                </c:pt>
                <c:pt idx="202">
                  <c:v>8.4999999999999937E-2</c:v>
                </c:pt>
                <c:pt idx="203">
                  <c:v>8.4999999999999937E-2</c:v>
                </c:pt>
                <c:pt idx="204">
                  <c:v>8.4999999999999937E-2</c:v>
                </c:pt>
                <c:pt idx="205">
                  <c:v>8.2999999999999935E-2</c:v>
                </c:pt>
                <c:pt idx="206">
                  <c:v>8.2999999999999935E-2</c:v>
                </c:pt>
                <c:pt idx="207">
                  <c:v>8.2999999999999935E-2</c:v>
                </c:pt>
                <c:pt idx="208">
                  <c:v>8.2000000000000045E-2</c:v>
                </c:pt>
                <c:pt idx="209">
                  <c:v>8.2000000000000045E-2</c:v>
                </c:pt>
                <c:pt idx="210">
                  <c:v>8.2000000000000045E-2</c:v>
                </c:pt>
                <c:pt idx="211">
                  <c:v>8.2000000000000045E-2</c:v>
                </c:pt>
                <c:pt idx="212">
                  <c:v>8.0000000000000043E-2</c:v>
                </c:pt>
                <c:pt idx="213">
                  <c:v>8.1000000000000044E-2</c:v>
                </c:pt>
                <c:pt idx="214">
                  <c:v>8.0000000000000043E-2</c:v>
                </c:pt>
                <c:pt idx="215">
                  <c:v>7.7000000000000041E-2</c:v>
                </c:pt>
                <c:pt idx="216">
                  <c:v>7.7000000000000041E-2</c:v>
                </c:pt>
                <c:pt idx="217">
                  <c:v>7.7000000000000041E-2</c:v>
                </c:pt>
                <c:pt idx="218">
                  <c:v>7.600000000000004E-2</c:v>
                </c:pt>
                <c:pt idx="219">
                  <c:v>7.600000000000004E-2</c:v>
                </c:pt>
                <c:pt idx="220">
                  <c:v>7.600000000000004E-2</c:v>
                </c:pt>
                <c:pt idx="221">
                  <c:v>7.4000000000000038E-2</c:v>
                </c:pt>
                <c:pt idx="222">
                  <c:v>7.4000000000000038E-2</c:v>
                </c:pt>
                <c:pt idx="223">
                  <c:v>7.4000000000000038E-2</c:v>
                </c:pt>
                <c:pt idx="224">
                  <c:v>7.4000000000000038E-2</c:v>
                </c:pt>
                <c:pt idx="225">
                  <c:v>7.3000000000000037E-2</c:v>
                </c:pt>
                <c:pt idx="226">
                  <c:v>7.3000000000000037E-2</c:v>
                </c:pt>
                <c:pt idx="227">
                  <c:v>7.3000000000000037E-2</c:v>
                </c:pt>
                <c:pt idx="228">
                  <c:v>7.3000000000000037E-2</c:v>
                </c:pt>
                <c:pt idx="229">
                  <c:v>7.1000000000000035E-2</c:v>
                </c:pt>
                <c:pt idx="230">
                  <c:v>7.1000000000000035E-2</c:v>
                </c:pt>
                <c:pt idx="231">
                  <c:v>7.1000000000000035E-2</c:v>
                </c:pt>
                <c:pt idx="232">
                  <c:v>7.0000000000000034E-2</c:v>
                </c:pt>
                <c:pt idx="233">
                  <c:v>6.8000000000000033E-2</c:v>
                </c:pt>
                <c:pt idx="234">
                  <c:v>6.8000000000000033E-2</c:v>
                </c:pt>
                <c:pt idx="235">
                  <c:v>6.7000000000000032E-2</c:v>
                </c:pt>
                <c:pt idx="236">
                  <c:v>6.7000000000000032E-2</c:v>
                </c:pt>
                <c:pt idx="237">
                  <c:v>6.7000000000000032E-2</c:v>
                </c:pt>
                <c:pt idx="238">
                  <c:v>6.500000000000003E-2</c:v>
                </c:pt>
                <c:pt idx="239">
                  <c:v>6.500000000000003E-2</c:v>
                </c:pt>
                <c:pt idx="240">
                  <c:v>6.500000000000003E-2</c:v>
                </c:pt>
                <c:pt idx="241">
                  <c:v>6.4000000000000029E-2</c:v>
                </c:pt>
                <c:pt idx="242">
                  <c:v>6.4000000000000029E-2</c:v>
                </c:pt>
                <c:pt idx="243">
                  <c:v>6.4000000000000029E-2</c:v>
                </c:pt>
                <c:pt idx="244">
                  <c:v>6.4000000000000029E-2</c:v>
                </c:pt>
                <c:pt idx="245">
                  <c:v>6.2000000000000027E-2</c:v>
                </c:pt>
                <c:pt idx="246">
                  <c:v>6.2000000000000027E-2</c:v>
                </c:pt>
                <c:pt idx="247">
                  <c:v>6.2000000000000027E-2</c:v>
                </c:pt>
                <c:pt idx="248">
                  <c:v>6.1000000000000026E-2</c:v>
                </c:pt>
                <c:pt idx="249">
                  <c:v>6.1000000000000026E-2</c:v>
                </c:pt>
                <c:pt idx="250">
                  <c:v>6.1000000000000026E-2</c:v>
                </c:pt>
                <c:pt idx="251">
                  <c:v>5.9000000000000025E-2</c:v>
                </c:pt>
                <c:pt idx="252">
                  <c:v>5.9000000000000025E-2</c:v>
                </c:pt>
                <c:pt idx="253">
                  <c:v>5.9000000000000025E-2</c:v>
                </c:pt>
                <c:pt idx="254">
                  <c:v>5.9000000000000025E-2</c:v>
                </c:pt>
                <c:pt idx="255">
                  <c:v>5.8000000000000024E-2</c:v>
                </c:pt>
                <c:pt idx="256">
                  <c:v>5.8000000000000024E-2</c:v>
                </c:pt>
                <c:pt idx="257">
                  <c:v>5.8000000000000024E-2</c:v>
                </c:pt>
                <c:pt idx="258">
                  <c:v>5.5000000000000021E-2</c:v>
                </c:pt>
                <c:pt idx="259">
                  <c:v>5.5000000000000021E-2</c:v>
                </c:pt>
                <c:pt idx="260">
                  <c:v>5.3000000000000019E-2</c:v>
                </c:pt>
                <c:pt idx="261">
                  <c:v>5.3000000000000019E-2</c:v>
                </c:pt>
                <c:pt idx="262">
                  <c:v>5.3000000000000019E-2</c:v>
                </c:pt>
                <c:pt idx="263">
                  <c:v>5.2000000000000018E-2</c:v>
                </c:pt>
                <c:pt idx="264">
                  <c:v>5.2000000000000018E-2</c:v>
                </c:pt>
                <c:pt idx="265">
                  <c:v>5.2000000000000018E-2</c:v>
                </c:pt>
                <c:pt idx="266">
                  <c:v>5.0000000000000017E-2</c:v>
                </c:pt>
                <c:pt idx="267">
                  <c:v>5.0000000000000017E-2</c:v>
                </c:pt>
                <c:pt idx="268">
                  <c:v>5.0000000000000017E-2</c:v>
                </c:pt>
                <c:pt idx="269">
                  <c:v>4.9000000000000016E-2</c:v>
                </c:pt>
                <c:pt idx="270">
                  <c:v>4.9000000000000016E-2</c:v>
                </c:pt>
                <c:pt idx="271">
                  <c:v>4.9000000000000016E-2</c:v>
                </c:pt>
                <c:pt idx="272">
                  <c:v>4.9000000000000016E-2</c:v>
                </c:pt>
                <c:pt idx="273">
                  <c:v>4.7000000000000014E-2</c:v>
                </c:pt>
                <c:pt idx="274">
                  <c:v>4.7000000000000014E-2</c:v>
                </c:pt>
                <c:pt idx="275">
                  <c:v>4.7000000000000014E-2</c:v>
                </c:pt>
                <c:pt idx="276">
                  <c:v>4.6000000000000013E-2</c:v>
                </c:pt>
                <c:pt idx="277">
                  <c:v>4.6000000000000013E-2</c:v>
                </c:pt>
                <c:pt idx="278">
                  <c:v>4.6000000000000013E-2</c:v>
                </c:pt>
                <c:pt idx="279">
                  <c:v>4.6000000000000013E-2</c:v>
                </c:pt>
                <c:pt idx="280">
                  <c:v>4.6000000000000013E-2</c:v>
                </c:pt>
                <c:pt idx="281">
                  <c:v>4.4000000000000011E-2</c:v>
                </c:pt>
                <c:pt idx="282">
                  <c:v>4.4000000000000011E-2</c:v>
                </c:pt>
                <c:pt idx="283">
                  <c:v>4.4000000000000011E-2</c:v>
                </c:pt>
                <c:pt idx="284">
                  <c:v>4.4000000000000011E-2</c:v>
                </c:pt>
                <c:pt idx="285">
                  <c:v>4.300000000000001E-2</c:v>
                </c:pt>
                <c:pt idx="286">
                  <c:v>4.300000000000001E-2</c:v>
                </c:pt>
                <c:pt idx="287">
                  <c:v>4.300000000000001E-2</c:v>
                </c:pt>
                <c:pt idx="288">
                  <c:v>4.300000000000001E-2</c:v>
                </c:pt>
                <c:pt idx="289">
                  <c:v>4.300000000000001E-2</c:v>
                </c:pt>
                <c:pt idx="290">
                  <c:v>4.1000000000000009E-2</c:v>
                </c:pt>
                <c:pt idx="291">
                  <c:v>4.1000000000000009E-2</c:v>
                </c:pt>
                <c:pt idx="292">
                  <c:v>4.1000000000000009E-2</c:v>
                </c:pt>
                <c:pt idx="293">
                  <c:v>4.1000000000000009E-2</c:v>
                </c:pt>
                <c:pt idx="294">
                  <c:v>4.1000000000000009E-2</c:v>
                </c:pt>
                <c:pt idx="295">
                  <c:v>4.1000000000000009E-2</c:v>
                </c:pt>
                <c:pt idx="296">
                  <c:v>4.200000000000001E-2</c:v>
                </c:pt>
                <c:pt idx="297">
                  <c:v>4.0000000000000008E-2</c:v>
                </c:pt>
                <c:pt idx="298">
                  <c:v>4.0000000000000008E-2</c:v>
                </c:pt>
                <c:pt idx="299">
                  <c:v>4.0000000000000008E-2</c:v>
                </c:pt>
                <c:pt idx="300">
                  <c:v>4.0000000000000008E-2</c:v>
                </c:pt>
                <c:pt idx="301">
                  <c:v>4.0000000000000008E-2</c:v>
                </c:pt>
                <c:pt idx="302">
                  <c:v>3.8000000000000006E-2</c:v>
                </c:pt>
                <c:pt idx="303">
                  <c:v>3.9000000000000007E-2</c:v>
                </c:pt>
                <c:pt idx="304">
                  <c:v>3.8000000000000006E-2</c:v>
                </c:pt>
                <c:pt idx="305">
                  <c:v>3.8000000000000006E-2</c:v>
                </c:pt>
                <c:pt idx="306">
                  <c:v>5.3000000000000019E-2</c:v>
                </c:pt>
                <c:pt idx="307">
                  <c:v>7.1000000000000035E-2</c:v>
                </c:pt>
                <c:pt idx="308">
                  <c:v>7.8000000000000042E-2</c:v>
                </c:pt>
                <c:pt idx="309">
                  <c:v>8.5999999999999938E-2</c:v>
                </c:pt>
                <c:pt idx="310">
                  <c:v>8.4999999999999937E-2</c:v>
                </c:pt>
                <c:pt idx="311">
                  <c:v>8.2999999999999935E-2</c:v>
                </c:pt>
                <c:pt idx="312">
                  <c:v>8.2999999999999935E-2</c:v>
                </c:pt>
                <c:pt idx="313">
                  <c:v>8.2000000000000045E-2</c:v>
                </c:pt>
                <c:pt idx="314">
                  <c:v>8.2000000000000045E-2</c:v>
                </c:pt>
                <c:pt idx="315">
                  <c:v>8.2000000000000045E-2</c:v>
                </c:pt>
                <c:pt idx="316">
                  <c:v>8.2000000000000045E-2</c:v>
                </c:pt>
                <c:pt idx="317">
                  <c:v>8.2000000000000045E-2</c:v>
                </c:pt>
                <c:pt idx="318">
                  <c:v>8.2000000000000045E-2</c:v>
                </c:pt>
                <c:pt idx="319">
                  <c:v>8.0000000000000043E-2</c:v>
                </c:pt>
                <c:pt idx="320">
                  <c:v>8.0000000000000043E-2</c:v>
                </c:pt>
                <c:pt idx="321">
                  <c:v>8.0000000000000043E-2</c:v>
                </c:pt>
                <c:pt idx="322">
                  <c:v>8.0000000000000043E-2</c:v>
                </c:pt>
                <c:pt idx="323">
                  <c:v>8.0000000000000043E-2</c:v>
                </c:pt>
                <c:pt idx="324">
                  <c:v>8.0000000000000043E-2</c:v>
                </c:pt>
                <c:pt idx="325">
                  <c:v>7.9000000000000042E-2</c:v>
                </c:pt>
                <c:pt idx="326">
                  <c:v>7.9000000000000042E-2</c:v>
                </c:pt>
                <c:pt idx="327">
                  <c:v>7.9000000000000042E-2</c:v>
                </c:pt>
                <c:pt idx="328">
                  <c:v>7.9000000000000042E-2</c:v>
                </c:pt>
                <c:pt idx="329">
                  <c:v>7.7000000000000041E-2</c:v>
                </c:pt>
                <c:pt idx="330">
                  <c:v>7.7000000000000041E-2</c:v>
                </c:pt>
                <c:pt idx="331">
                  <c:v>7.7000000000000041E-2</c:v>
                </c:pt>
                <c:pt idx="332">
                  <c:v>7.7000000000000041E-2</c:v>
                </c:pt>
                <c:pt idx="333">
                  <c:v>7.7000000000000041E-2</c:v>
                </c:pt>
                <c:pt idx="334">
                  <c:v>7.7000000000000041E-2</c:v>
                </c:pt>
                <c:pt idx="335">
                  <c:v>7.600000000000004E-2</c:v>
                </c:pt>
                <c:pt idx="336">
                  <c:v>7.600000000000004E-2</c:v>
                </c:pt>
                <c:pt idx="337">
                  <c:v>7.600000000000004E-2</c:v>
                </c:pt>
                <c:pt idx="338">
                  <c:v>7.4000000000000038E-2</c:v>
                </c:pt>
                <c:pt idx="339">
                  <c:v>7.4000000000000038E-2</c:v>
                </c:pt>
                <c:pt idx="340">
                  <c:v>7.4000000000000038E-2</c:v>
                </c:pt>
                <c:pt idx="341">
                  <c:v>7.4000000000000038E-2</c:v>
                </c:pt>
                <c:pt idx="342">
                  <c:v>7.3000000000000037E-2</c:v>
                </c:pt>
                <c:pt idx="343">
                  <c:v>7.3000000000000037E-2</c:v>
                </c:pt>
                <c:pt idx="344">
                  <c:v>7.3000000000000037E-2</c:v>
                </c:pt>
                <c:pt idx="345">
                  <c:v>7.3000000000000037E-2</c:v>
                </c:pt>
                <c:pt idx="346">
                  <c:v>7.1000000000000035E-2</c:v>
                </c:pt>
                <c:pt idx="347">
                  <c:v>7.1000000000000035E-2</c:v>
                </c:pt>
                <c:pt idx="348">
                  <c:v>7.1000000000000035E-2</c:v>
                </c:pt>
                <c:pt idx="349">
                  <c:v>7.1000000000000035E-2</c:v>
                </c:pt>
                <c:pt idx="350">
                  <c:v>7.0000000000000034E-2</c:v>
                </c:pt>
                <c:pt idx="351">
                  <c:v>7.0000000000000034E-2</c:v>
                </c:pt>
                <c:pt idx="352">
                  <c:v>7.0000000000000034E-2</c:v>
                </c:pt>
                <c:pt idx="353">
                  <c:v>6.8000000000000033E-2</c:v>
                </c:pt>
                <c:pt idx="354">
                  <c:v>6.8000000000000033E-2</c:v>
                </c:pt>
                <c:pt idx="355">
                  <c:v>6.7000000000000032E-2</c:v>
                </c:pt>
                <c:pt idx="356">
                  <c:v>6.8000000000000033E-2</c:v>
                </c:pt>
                <c:pt idx="357">
                  <c:v>6.7000000000000032E-2</c:v>
                </c:pt>
                <c:pt idx="358">
                  <c:v>6.7000000000000032E-2</c:v>
                </c:pt>
                <c:pt idx="359">
                  <c:v>6.7000000000000032E-2</c:v>
                </c:pt>
                <c:pt idx="360">
                  <c:v>6.500000000000003E-2</c:v>
                </c:pt>
                <c:pt idx="361">
                  <c:v>6.500000000000003E-2</c:v>
                </c:pt>
                <c:pt idx="362">
                  <c:v>6.500000000000003E-2</c:v>
                </c:pt>
                <c:pt idx="363">
                  <c:v>6.500000000000003E-2</c:v>
                </c:pt>
                <c:pt idx="364">
                  <c:v>6.4000000000000029E-2</c:v>
                </c:pt>
                <c:pt idx="365">
                  <c:v>6.2000000000000027E-2</c:v>
                </c:pt>
                <c:pt idx="366">
                  <c:v>6.1000000000000026E-2</c:v>
                </c:pt>
                <c:pt idx="367">
                  <c:v>6.2000000000000027E-2</c:v>
                </c:pt>
                <c:pt idx="368">
                  <c:v>6.2000000000000027E-2</c:v>
                </c:pt>
                <c:pt idx="369">
                  <c:v>6.1000000000000026E-2</c:v>
                </c:pt>
                <c:pt idx="370">
                  <c:v>5.9000000000000025E-2</c:v>
                </c:pt>
                <c:pt idx="371">
                  <c:v>5.9000000000000025E-2</c:v>
                </c:pt>
                <c:pt idx="372">
                  <c:v>6.0000000000000026E-2</c:v>
                </c:pt>
                <c:pt idx="373">
                  <c:v>5.9000000000000025E-2</c:v>
                </c:pt>
                <c:pt idx="374">
                  <c:v>5.8000000000000024E-2</c:v>
                </c:pt>
                <c:pt idx="375">
                  <c:v>5.9000000000000025E-2</c:v>
                </c:pt>
                <c:pt idx="376">
                  <c:v>5.6000000000000022E-2</c:v>
                </c:pt>
                <c:pt idx="377">
                  <c:v>5.7000000000000023E-2</c:v>
                </c:pt>
                <c:pt idx="378">
                  <c:v>5.6000000000000022E-2</c:v>
                </c:pt>
                <c:pt idx="379">
                  <c:v>5.5000000000000021E-2</c:v>
                </c:pt>
                <c:pt idx="380">
                  <c:v>5.5000000000000021E-2</c:v>
                </c:pt>
                <c:pt idx="381">
                  <c:v>5.6000000000000022E-2</c:v>
                </c:pt>
                <c:pt idx="382">
                  <c:v>5.5000000000000021E-2</c:v>
                </c:pt>
                <c:pt idx="383">
                  <c:v>5.5000000000000021E-2</c:v>
                </c:pt>
                <c:pt idx="384">
                  <c:v>5.3000000000000019E-2</c:v>
                </c:pt>
                <c:pt idx="385">
                  <c:v>5.3000000000000019E-2</c:v>
                </c:pt>
                <c:pt idx="386">
                  <c:v>5.3000000000000019E-2</c:v>
                </c:pt>
                <c:pt idx="387">
                  <c:v>5.2000000000000018E-2</c:v>
                </c:pt>
                <c:pt idx="388">
                  <c:v>5.2000000000000018E-2</c:v>
                </c:pt>
                <c:pt idx="389">
                  <c:v>5.2000000000000018E-2</c:v>
                </c:pt>
                <c:pt idx="390">
                  <c:v>5.2000000000000018E-2</c:v>
                </c:pt>
                <c:pt idx="391">
                  <c:v>5.0000000000000017E-2</c:v>
                </c:pt>
                <c:pt idx="392">
                  <c:v>5.0000000000000017E-2</c:v>
                </c:pt>
                <c:pt idx="393">
                  <c:v>4.9000000000000016E-2</c:v>
                </c:pt>
                <c:pt idx="394">
                  <c:v>4.9000000000000016E-2</c:v>
                </c:pt>
                <c:pt idx="395">
                  <c:v>4.9000000000000016E-2</c:v>
                </c:pt>
                <c:pt idx="396">
                  <c:v>4.9000000000000016E-2</c:v>
                </c:pt>
                <c:pt idx="397">
                  <c:v>4.7000000000000014E-2</c:v>
                </c:pt>
                <c:pt idx="398">
                  <c:v>4.7000000000000014E-2</c:v>
                </c:pt>
                <c:pt idx="399">
                  <c:v>4.7000000000000014E-2</c:v>
                </c:pt>
                <c:pt idx="400">
                  <c:v>4.8000000000000015E-2</c:v>
                </c:pt>
                <c:pt idx="401">
                  <c:v>4.6000000000000013E-2</c:v>
                </c:pt>
                <c:pt idx="402">
                  <c:v>4.6000000000000013E-2</c:v>
                </c:pt>
                <c:pt idx="403">
                  <c:v>4.6000000000000013E-2</c:v>
                </c:pt>
                <c:pt idx="404">
                  <c:v>4.6000000000000013E-2</c:v>
                </c:pt>
                <c:pt idx="405">
                  <c:v>4.4000000000000011E-2</c:v>
                </c:pt>
                <c:pt idx="406">
                  <c:v>4.4000000000000011E-2</c:v>
                </c:pt>
                <c:pt idx="407">
                  <c:v>4.4000000000000011E-2</c:v>
                </c:pt>
                <c:pt idx="408">
                  <c:v>4.300000000000001E-2</c:v>
                </c:pt>
                <c:pt idx="409">
                  <c:v>4.300000000000001E-2</c:v>
                </c:pt>
                <c:pt idx="410">
                  <c:v>4.300000000000001E-2</c:v>
                </c:pt>
                <c:pt idx="411">
                  <c:v>4.300000000000001E-2</c:v>
                </c:pt>
                <c:pt idx="412">
                  <c:v>6.2000000000000027E-2</c:v>
                </c:pt>
                <c:pt idx="413">
                  <c:v>7.4000000000000038E-2</c:v>
                </c:pt>
                <c:pt idx="414">
                  <c:v>8.7999999999999939E-2</c:v>
                </c:pt>
                <c:pt idx="415">
                  <c:v>9.0999999999999942E-2</c:v>
                </c:pt>
                <c:pt idx="416">
                  <c:v>9.0999999999999942E-2</c:v>
                </c:pt>
                <c:pt idx="417">
                  <c:v>9.0999999999999942E-2</c:v>
                </c:pt>
                <c:pt idx="418">
                  <c:v>8.899999999999994E-2</c:v>
                </c:pt>
                <c:pt idx="419">
                  <c:v>8.899999999999994E-2</c:v>
                </c:pt>
                <c:pt idx="420">
                  <c:v>8.899999999999994E-2</c:v>
                </c:pt>
                <c:pt idx="421">
                  <c:v>8.899999999999994E-2</c:v>
                </c:pt>
                <c:pt idx="422">
                  <c:v>8.899999999999994E-2</c:v>
                </c:pt>
                <c:pt idx="423">
                  <c:v>8.899999999999994E-2</c:v>
                </c:pt>
                <c:pt idx="424">
                  <c:v>8.7999999999999939E-2</c:v>
                </c:pt>
                <c:pt idx="425">
                  <c:v>8.7999999999999939E-2</c:v>
                </c:pt>
                <c:pt idx="426">
                  <c:v>8.7999999999999939E-2</c:v>
                </c:pt>
                <c:pt idx="427">
                  <c:v>8.7999999999999939E-2</c:v>
                </c:pt>
                <c:pt idx="428">
                  <c:v>8.7999999999999939E-2</c:v>
                </c:pt>
                <c:pt idx="429">
                  <c:v>8.7999999999999939E-2</c:v>
                </c:pt>
                <c:pt idx="430">
                  <c:v>8.5999999999999938E-2</c:v>
                </c:pt>
                <c:pt idx="431">
                  <c:v>8.5999999999999938E-2</c:v>
                </c:pt>
                <c:pt idx="432">
                  <c:v>8.5999999999999938E-2</c:v>
                </c:pt>
                <c:pt idx="433">
                  <c:v>8.5999999999999938E-2</c:v>
                </c:pt>
                <c:pt idx="434">
                  <c:v>8.5999999999999938E-2</c:v>
                </c:pt>
                <c:pt idx="435">
                  <c:v>8.4999999999999937E-2</c:v>
                </c:pt>
                <c:pt idx="436">
                  <c:v>8.4999999999999937E-2</c:v>
                </c:pt>
                <c:pt idx="437">
                  <c:v>8.4999999999999937E-2</c:v>
                </c:pt>
                <c:pt idx="438">
                  <c:v>8.2999999999999935E-2</c:v>
                </c:pt>
                <c:pt idx="439">
                  <c:v>8.2999999999999935E-2</c:v>
                </c:pt>
                <c:pt idx="440">
                  <c:v>8.2999999999999935E-2</c:v>
                </c:pt>
                <c:pt idx="441">
                  <c:v>8.3999999999999936E-2</c:v>
                </c:pt>
                <c:pt idx="442">
                  <c:v>8.2000000000000045E-2</c:v>
                </c:pt>
                <c:pt idx="443">
                  <c:v>8.2000000000000045E-2</c:v>
                </c:pt>
                <c:pt idx="444">
                  <c:v>8.3000000000000046E-2</c:v>
                </c:pt>
                <c:pt idx="445">
                  <c:v>8.2000000000000045E-2</c:v>
                </c:pt>
                <c:pt idx="446">
                  <c:v>8.0000000000000043E-2</c:v>
                </c:pt>
                <c:pt idx="447">
                  <c:v>8.0000000000000043E-2</c:v>
                </c:pt>
                <c:pt idx="448">
                  <c:v>8.1000000000000044E-2</c:v>
                </c:pt>
                <c:pt idx="449">
                  <c:v>7.9000000000000042E-2</c:v>
                </c:pt>
                <c:pt idx="450">
                  <c:v>8.0000000000000043E-2</c:v>
                </c:pt>
                <c:pt idx="451">
                  <c:v>7.9000000000000042E-2</c:v>
                </c:pt>
                <c:pt idx="452">
                  <c:v>7.9000000000000042E-2</c:v>
                </c:pt>
                <c:pt idx="453">
                  <c:v>7.7000000000000041E-2</c:v>
                </c:pt>
                <c:pt idx="454">
                  <c:v>7.7000000000000041E-2</c:v>
                </c:pt>
                <c:pt idx="455">
                  <c:v>7.7000000000000041E-2</c:v>
                </c:pt>
                <c:pt idx="456">
                  <c:v>7.7000000000000041E-2</c:v>
                </c:pt>
                <c:pt idx="457">
                  <c:v>7.600000000000004E-2</c:v>
                </c:pt>
                <c:pt idx="458">
                  <c:v>7.600000000000004E-2</c:v>
                </c:pt>
                <c:pt idx="459">
                  <c:v>7.600000000000004E-2</c:v>
                </c:pt>
                <c:pt idx="460">
                  <c:v>7.5000000000000039E-2</c:v>
                </c:pt>
                <c:pt idx="461">
                  <c:v>7.4000000000000038E-2</c:v>
                </c:pt>
                <c:pt idx="462">
                  <c:v>7.4000000000000038E-2</c:v>
                </c:pt>
                <c:pt idx="463">
                  <c:v>7.3000000000000037E-2</c:v>
                </c:pt>
                <c:pt idx="464">
                  <c:v>7.3000000000000037E-2</c:v>
                </c:pt>
                <c:pt idx="465">
                  <c:v>7.3000000000000037E-2</c:v>
                </c:pt>
                <c:pt idx="466">
                  <c:v>7.2000000000000036E-2</c:v>
                </c:pt>
                <c:pt idx="467">
                  <c:v>7.2000000000000036E-2</c:v>
                </c:pt>
                <c:pt idx="468">
                  <c:v>7.1000000000000035E-2</c:v>
                </c:pt>
                <c:pt idx="469">
                  <c:v>7.1000000000000035E-2</c:v>
                </c:pt>
                <c:pt idx="470">
                  <c:v>7.0000000000000034E-2</c:v>
                </c:pt>
                <c:pt idx="471">
                  <c:v>7.1000000000000035E-2</c:v>
                </c:pt>
                <c:pt idx="472">
                  <c:v>7.1000000000000035E-2</c:v>
                </c:pt>
                <c:pt idx="473">
                  <c:v>6.9000000000000034E-2</c:v>
                </c:pt>
                <c:pt idx="474">
                  <c:v>6.9000000000000034E-2</c:v>
                </c:pt>
                <c:pt idx="475">
                  <c:v>6.9000000000000034E-2</c:v>
                </c:pt>
                <c:pt idx="476">
                  <c:v>6.8000000000000033E-2</c:v>
                </c:pt>
                <c:pt idx="477">
                  <c:v>6.7000000000000032E-2</c:v>
                </c:pt>
                <c:pt idx="478">
                  <c:v>6.8000000000000033E-2</c:v>
                </c:pt>
                <c:pt idx="479">
                  <c:v>6.8000000000000033E-2</c:v>
                </c:pt>
                <c:pt idx="480">
                  <c:v>6.6000000000000031E-2</c:v>
                </c:pt>
                <c:pt idx="481">
                  <c:v>6.6000000000000031E-2</c:v>
                </c:pt>
                <c:pt idx="482">
                  <c:v>6.6000000000000031E-2</c:v>
                </c:pt>
                <c:pt idx="483">
                  <c:v>6.500000000000003E-2</c:v>
                </c:pt>
                <c:pt idx="484">
                  <c:v>6.500000000000003E-2</c:v>
                </c:pt>
                <c:pt idx="485">
                  <c:v>6.500000000000003E-2</c:v>
                </c:pt>
                <c:pt idx="486">
                  <c:v>6.4000000000000029E-2</c:v>
                </c:pt>
                <c:pt idx="487">
                  <c:v>6.3000000000000028E-2</c:v>
                </c:pt>
                <c:pt idx="488">
                  <c:v>6.3000000000000028E-2</c:v>
                </c:pt>
                <c:pt idx="489">
                  <c:v>6.3000000000000028E-2</c:v>
                </c:pt>
                <c:pt idx="490">
                  <c:v>6.2000000000000027E-2</c:v>
                </c:pt>
                <c:pt idx="491">
                  <c:v>6.2000000000000027E-2</c:v>
                </c:pt>
                <c:pt idx="492">
                  <c:v>6.2000000000000027E-2</c:v>
                </c:pt>
                <c:pt idx="493">
                  <c:v>6.1000000000000026E-2</c:v>
                </c:pt>
                <c:pt idx="494">
                  <c:v>6.0000000000000026E-2</c:v>
                </c:pt>
                <c:pt idx="495">
                  <c:v>6.0000000000000026E-2</c:v>
                </c:pt>
                <c:pt idx="496">
                  <c:v>6.0000000000000026E-2</c:v>
                </c:pt>
                <c:pt idx="497">
                  <c:v>5.9000000000000025E-2</c:v>
                </c:pt>
                <c:pt idx="498">
                  <c:v>5.8000000000000024E-2</c:v>
                </c:pt>
                <c:pt idx="499">
                  <c:v>5.8000000000000024E-2</c:v>
                </c:pt>
                <c:pt idx="500">
                  <c:v>5.6000000000000022E-2</c:v>
                </c:pt>
                <c:pt idx="501">
                  <c:v>5.6000000000000022E-2</c:v>
                </c:pt>
                <c:pt idx="502">
                  <c:v>5.7000000000000023E-2</c:v>
                </c:pt>
                <c:pt idx="503">
                  <c:v>5.7000000000000023E-2</c:v>
                </c:pt>
                <c:pt idx="504">
                  <c:v>5.6000000000000022E-2</c:v>
                </c:pt>
                <c:pt idx="505">
                  <c:v>5.6000000000000022E-2</c:v>
                </c:pt>
                <c:pt idx="506">
                  <c:v>5.6000000000000022E-2</c:v>
                </c:pt>
                <c:pt idx="507">
                  <c:v>5.6000000000000022E-2</c:v>
                </c:pt>
                <c:pt idx="508">
                  <c:v>5.400000000000002E-2</c:v>
                </c:pt>
                <c:pt idx="509">
                  <c:v>5.400000000000002E-2</c:v>
                </c:pt>
                <c:pt idx="510">
                  <c:v>5.400000000000002E-2</c:v>
                </c:pt>
                <c:pt idx="511">
                  <c:v>5.3000000000000019E-2</c:v>
                </c:pt>
                <c:pt idx="512">
                  <c:v>5.3000000000000019E-2</c:v>
                </c:pt>
                <c:pt idx="513">
                  <c:v>5.3000000000000019E-2</c:v>
                </c:pt>
                <c:pt idx="514">
                  <c:v>5.1000000000000018E-2</c:v>
                </c:pt>
                <c:pt idx="515">
                  <c:v>5.1000000000000018E-2</c:v>
                </c:pt>
                <c:pt idx="516">
                  <c:v>5.1000000000000018E-2</c:v>
                </c:pt>
                <c:pt idx="517">
                  <c:v>5.1000000000000018E-2</c:v>
                </c:pt>
                <c:pt idx="518">
                  <c:v>5.0000000000000017E-2</c:v>
                </c:pt>
                <c:pt idx="519">
                  <c:v>5.0000000000000017E-2</c:v>
                </c:pt>
                <c:pt idx="520">
                  <c:v>5.0000000000000017E-2</c:v>
                </c:pt>
                <c:pt idx="521">
                  <c:v>4.8000000000000015E-2</c:v>
                </c:pt>
                <c:pt idx="522">
                  <c:v>4.8000000000000015E-2</c:v>
                </c:pt>
                <c:pt idx="523">
                  <c:v>4.8000000000000015E-2</c:v>
                </c:pt>
                <c:pt idx="524">
                  <c:v>4.7000000000000014E-2</c:v>
                </c:pt>
                <c:pt idx="525">
                  <c:v>4.7000000000000014E-2</c:v>
                </c:pt>
                <c:pt idx="526">
                  <c:v>4.7000000000000014E-2</c:v>
                </c:pt>
                <c:pt idx="527">
                  <c:v>4.7000000000000014E-2</c:v>
                </c:pt>
                <c:pt idx="528">
                  <c:v>4.7000000000000014E-2</c:v>
                </c:pt>
                <c:pt idx="529">
                  <c:v>4.5000000000000012E-2</c:v>
                </c:pt>
                <c:pt idx="530">
                  <c:v>4.5000000000000012E-2</c:v>
                </c:pt>
                <c:pt idx="531">
                  <c:v>4.5000000000000012E-2</c:v>
                </c:pt>
                <c:pt idx="532">
                  <c:v>4.4000000000000011E-2</c:v>
                </c:pt>
                <c:pt idx="533">
                  <c:v>4.4000000000000011E-2</c:v>
                </c:pt>
                <c:pt idx="534">
                  <c:v>4.4000000000000011E-2</c:v>
                </c:pt>
                <c:pt idx="535">
                  <c:v>4.4000000000000011E-2</c:v>
                </c:pt>
                <c:pt idx="536">
                  <c:v>4.4000000000000011E-2</c:v>
                </c:pt>
                <c:pt idx="537">
                  <c:v>4.200000000000001E-2</c:v>
                </c:pt>
                <c:pt idx="538">
                  <c:v>4.200000000000001E-2</c:v>
                </c:pt>
                <c:pt idx="539">
                  <c:v>4.200000000000001E-2</c:v>
                </c:pt>
                <c:pt idx="540">
                  <c:v>4.1000000000000009E-2</c:v>
                </c:pt>
                <c:pt idx="541">
                  <c:v>4.1000000000000009E-2</c:v>
                </c:pt>
                <c:pt idx="542">
                  <c:v>4.1000000000000009E-2</c:v>
                </c:pt>
                <c:pt idx="543">
                  <c:v>3.9000000000000007E-2</c:v>
                </c:pt>
                <c:pt idx="544">
                  <c:v>3.9000000000000007E-2</c:v>
                </c:pt>
                <c:pt idx="545">
                  <c:v>3.9000000000000007E-2</c:v>
                </c:pt>
                <c:pt idx="546">
                  <c:v>3.8000000000000006E-2</c:v>
                </c:pt>
                <c:pt idx="547">
                  <c:v>3.8000000000000006E-2</c:v>
                </c:pt>
                <c:pt idx="548">
                  <c:v>3.8000000000000006E-2</c:v>
                </c:pt>
                <c:pt idx="549">
                  <c:v>3.8000000000000006E-2</c:v>
                </c:pt>
                <c:pt idx="550">
                  <c:v>3.5000000000000003E-2</c:v>
                </c:pt>
                <c:pt idx="551">
                  <c:v>3.6000000000000004E-2</c:v>
                </c:pt>
                <c:pt idx="552">
                  <c:v>4.5000000000000012E-2</c:v>
                </c:pt>
                <c:pt idx="553">
                  <c:v>4.8000000000000015E-2</c:v>
                </c:pt>
                <c:pt idx="554">
                  <c:v>5.6000000000000022E-2</c:v>
                </c:pt>
                <c:pt idx="555">
                  <c:v>6.8000000000000033E-2</c:v>
                </c:pt>
                <c:pt idx="556">
                  <c:v>7.8000000000000042E-2</c:v>
                </c:pt>
                <c:pt idx="557">
                  <c:v>8.6999999999999938E-2</c:v>
                </c:pt>
                <c:pt idx="558">
                  <c:v>8.899999999999994E-2</c:v>
                </c:pt>
                <c:pt idx="559">
                  <c:v>8.899999999999994E-2</c:v>
                </c:pt>
                <c:pt idx="560">
                  <c:v>8.9999999999999941E-2</c:v>
                </c:pt>
                <c:pt idx="561">
                  <c:v>8.9999999999999941E-2</c:v>
                </c:pt>
                <c:pt idx="562">
                  <c:v>9.1999999999999943E-2</c:v>
                </c:pt>
                <c:pt idx="563">
                  <c:v>9.1999999999999943E-2</c:v>
                </c:pt>
                <c:pt idx="564">
                  <c:v>9.1999999999999943E-2</c:v>
                </c:pt>
                <c:pt idx="565">
                  <c:v>9.1999999999999943E-2</c:v>
                </c:pt>
                <c:pt idx="566">
                  <c:v>9.1999999999999943E-2</c:v>
                </c:pt>
                <c:pt idx="567">
                  <c:v>9.1999999999999943E-2</c:v>
                </c:pt>
                <c:pt idx="568">
                  <c:v>9.1999999999999943E-2</c:v>
                </c:pt>
                <c:pt idx="569">
                  <c:v>8.9999999999999941E-2</c:v>
                </c:pt>
                <c:pt idx="570">
                  <c:v>8.9999999999999941E-2</c:v>
                </c:pt>
                <c:pt idx="571">
                  <c:v>8.9999999999999941E-2</c:v>
                </c:pt>
                <c:pt idx="572">
                  <c:v>8.899999999999994E-2</c:v>
                </c:pt>
                <c:pt idx="573">
                  <c:v>8.899999999999994E-2</c:v>
                </c:pt>
                <c:pt idx="574">
                  <c:v>8.899999999999994E-2</c:v>
                </c:pt>
                <c:pt idx="575">
                  <c:v>8.899999999999994E-2</c:v>
                </c:pt>
                <c:pt idx="576">
                  <c:v>8.6999999999999938E-2</c:v>
                </c:pt>
                <c:pt idx="577">
                  <c:v>8.6999999999999938E-2</c:v>
                </c:pt>
                <c:pt idx="578">
                  <c:v>8.6999999999999938E-2</c:v>
                </c:pt>
                <c:pt idx="579">
                  <c:v>8.6999999999999938E-2</c:v>
                </c:pt>
                <c:pt idx="580">
                  <c:v>8.5999999999999938E-2</c:v>
                </c:pt>
                <c:pt idx="581">
                  <c:v>8.5999999999999938E-2</c:v>
                </c:pt>
                <c:pt idx="582">
                  <c:v>8.5999999999999938E-2</c:v>
                </c:pt>
                <c:pt idx="583">
                  <c:v>8.3999999999999936E-2</c:v>
                </c:pt>
                <c:pt idx="584">
                  <c:v>8.3999999999999936E-2</c:v>
                </c:pt>
                <c:pt idx="585">
                  <c:v>8.3999999999999936E-2</c:v>
                </c:pt>
                <c:pt idx="586">
                  <c:v>8.3000000000000046E-2</c:v>
                </c:pt>
                <c:pt idx="587">
                  <c:v>8.3000000000000046E-2</c:v>
                </c:pt>
                <c:pt idx="588">
                  <c:v>8.3000000000000046E-2</c:v>
                </c:pt>
                <c:pt idx="589">
                  <c:v>8.3000000000000046E-2</c:v>
                </c:pt>
                <c:pt idx="590">
                  <c:v>8.1000000000000044E-2</c:v>
                </c:pt>
                <c:pt idx="591">
                  <c:v>8.1000000000000044E-2</c:v>
                </c:pt>
                <c:pt idx="592">
                  <c:v>8.1000000000000044E-2</c:v>
                </c:pt>
                <c:pt idx="593">
                  <c:v>8.0000000000000043E-2</c:v>
                </c:pt>
                <c:pt idx="594">
                  <c:v>8.0000000000000043E-2</c:v>
                </c:pt>
                <c:pt idx="595">
                  <c:v>8.0000000000000043E-2</c:v>
                </c:pt>
                <c:pt idx="596">
                  <c:v>8.0000000000000043E-2</c:v>
                </c:pt>
                <c:pt idx="597">
                  <c:v>7.8000000000000042E-2</c:v>
                </c:pt>
                <c:pt idx="598">
                  <c:v>7.8000000000000042E-2</c:v>
                </c:pt>
                <c:pt idx="599">
                  <c:v>7.8000000000000042E-2</c:v>
                </c:pt>
                <c:pt idx="600">
                  <c:v>7.7000000000000041E-2</c:v>
                </c:pt>
                <c:pt idx="601">
                  <c:v>7.7000000000000041E-2</c:v>
                </c:pt>
                <c:pt idx="602">
                  <c:v>7.7000000000000041E-2</c:v>
                </c:pt>
                <c:pt idx="603">
                  <c:v>7.5000000000000039E-2</c:v>
                </c:pt>
                <c:pt idx="604">
                  <c:v>7.5000000000000039E-2</c:v>
                </c:pt>
                <c:pt idx="605">
                  <c:v>7.5000000000000039E-2</c:v>
                </c:pt>
                <c:pt idx="606">
                  <c:v>7.5000000000000039E-2</c:v>
                </c:pt>
                <c:pt idx="607">
                  <c:v>7.4000000000000038E-2</c:v>
                </c:pt>
                <c:pt idx="608">
                  <c:v>7.4000000000000038E-2</c:v>
                </c:pt>
                <c:pt idx="609">
                  <c:v>7.4000000000000038E-2</c:v>
                </c:pt>
                <c:pt idx="610">
                  <c:v>7.2000000000000036E-2</c:v>
                </c:pt>
                <c:pt idx="611">
                  <c:v>7.2000000000000036E-2</c:v>
                </c:pt>
                <c:pt idx="612">
                  <c:v>7.2000000000000036E-2</c:v>
                </c:pt>
                <c:pt idx="613">
                  <c:v>7.2000000000000036E-2</c:v>
                </c:pt>
                <c:pt idx="614">
                  <c:v>7.0000000000000034E-2</c:v>
                </c:pt>
                <c:pt idx="615">
                  <c:v>7.0000000000000034E-2</c:v>
                </c:pt>
                <c:pt idx="616">
                  <c:v>7.1000000000000035E-2</c:v>
                </c:pt>
                <c:pt idx="617">
                  <c:v>6.8000000000000033E-2</c:v>
                </c:pt>
                <c:pt idx="618">
                  <c:v>6.8000000000000033E-2</c:v>
                </c:pt>
                <c:pt idx="619">
                  <c:v>6.8000000000000033E-2</c:v>
                </c:pt>
                <c:pt idx="620">
                  <c:v>6.8000000000000033E-2</c:v>
                </c:pt>
                <c:pt idx="621">
                  <c:v>6.8000000000000033E-2</c:v>
                </c:pt>
                <c:pt idx="622">
                  <c:v>6.7000000000000032E-2</c:v>
                </c:pt>
                <c:pt idx="623">
                  <c:v>6.6000000000000031E-2</c:v>
                </c:pt>
                <c:pt idx="624">
                  <c:v>6.6000000000000031E-2</c:v>
                </c:pt>
                <c:pt idx="625">
                  <c:v>6.7000000000000032E-2</c:v>
                </c:pt>
                <c:pt idx="626">
                  <c:v>6.500000000000003E-2</c:v>
                </c:pt>
                <c:pt idx="627">
                  <c:v>6.500000000000003E-2</c:v>
                </c:pt>
                <c:pt idx="628">
                  <c:v>6.4000000000000029E-2</c:v>
                </c:pt>
                <c:pt idx="629">
                  <c:v>6.500000000000003E-2</c:v>
                </c:pt>
                <c:pt idx="630">
                  <c:v>6.3000000000000028E-2</c:v>
                </c:pt>
                <c:pt idx="631">
                  <c:v>6.3000000000000028E-2</c:v>
                </c:pt>
                <c:pt idx="632">
                  <c:v>6.3000000000000028E-2</c:v>
                </c:pt>
                <c:pt idx="633">
                  <c:v>6.2000000000000027E-2</c:v>
                </c:pt>
                <c:pt idx="634">
                  <c:v>6.3000000000000028E-2</c:v>
                </c:pt>
                <c:pt idx="635">
                  <c:v>6.3000000000000028E-2</c:v>
                </c:pt>
                <c:pt idx="636">
                  <c:v>6.4000000000000029E-2</c:v>
                </c:pt>
                <c:pt idx="637">
                  <c:v>6.2000000000000027E-2</c:v>
                </c:pt>
                <c:pt idx="638">
                  <c:v>6.2000000000000027E-2</c:v>
                </c:pt>
                <c:pt idx="639">
                  <c:v>6.2000000000000027E-2</c:v>
                </c:pt>
                <c:pt idx="640">
                  <c:v>6.1000000000000026E-2</c:v>
                </c:pt>
                <c:pt idx="641">
                  <c:v>6.1000000000000026E-2</c:v>
                </c:pt>
                <c:pt idx="642">
                  <c:v>5.9000000000000025E-2</c:v>
                </c:pt>
                <c:pt idx="643">
                  <c:v>6.0000000000000026E-2</c:v>
                </c:pt>
                <c:pt idx="644">
                  <c:v>5.8000000000000024E-2</c:v>
                </c:pt>
                <c:pt idx="645">
                  <c:v>5.8000000000000024E-2</c:v>
                </c:pt>
                <c:pt idx="646">
                  <c:v>5.8000000000000024E-2</c:v>
                </c:pt>
                <c:pt idx="647">
                  <c:v>5.7000000000000023E-2</c:v>
                </c:pt>
                <c:pt idx="648">
                  <c:v>5.7000000000000023E-2</c:v>
                </c:pt>
                <c:pt idx="649">
                  <c:v>5.7000000000000023E-2</c:v>
                </c:pt>
                <c:pt idx="650">
                  <c:v>5.7000000000000023E-2</c:v>
                </c:pt>
                <c:pt idx="651">
                  <c:v>5.5000000000000021E-2</c:v>
                </c:pt>
                <c:pt idx="652">
                  <c:v>5.5000000000000021E-2</c:v>
                </c:pt>
                <c:pt idx="653">
                  <c:v>5.5000000000000021E-2</c:v>
                </c:pt>
                <c:pt idx="654">
                  <c:v>5.400000000000002E-2</c:v>
                </c:pt>
                <c:pt idx="655">
                  <c:v>5.400000000000002E-2</c:v>
                </c:pt>
                <c:pt idx="656">
                  <c:v>5.400000000000002E-2</c:v>
                </c:pt>
                <c:pt idx="657">
                  <c:v>5.2000000000000018E-2</c:v>
                </c:pt>
                <c:pt idx="658">
                  <c:v>5.2000000000000018E-2</c:v>
                </c:pt>
                <c:pt idx="659">
                  <c:v>5.2000000000000018E-2</c:v>
                </c:pt>
                <c:pt idx="660">
                  <c:v>5.1000000000000018E-2</c:v>
                </c:pt>
                <c:pt idx="661">
                  <c:v>5.1000000000000018E-2</c:v>
                </c:pt>
                <c:pt idx="662">
                  <c:v>5.1000000000000018E-2</c:v>
                </c:pt>
                <c:pt idx="663">
                  <c:v>5.1000000000000018E-2</c:v>
                </c:pt>
                <c:pt idx="664">
                  <c:v>4.9000000000000016E-2</c:v>
                </c:pt>
                <c:pt idx="665">
                  <c:v>4.9000000000000016E-2</c:v>
                </c:pt>
                <c:pt idx="666">
                  <c:v>4.9000000000000016E-2</c:v>
                </c:pt>
                <c:pt idx="667">
                  <c:v>4.8000000000000015E-2</c:v>
                </c:pt>
                <c:pt idx="668">
                  <c:v>4.8000000000000015E-2</c:v>
                </c:pt>
                <c:pt idx="669">
                  <c:v>4.8000000000000015E-2</c:v>
                </c:pt>
                <c:pt idx="670">
                  <c:v>4.8000000000000015E-2</c:v>
                </c:pt>
                <c:pt idx="671">
                  <c:v>4.6000000000000013E-2</c:v>
                </c:pt>
                <c:pt idx="672">
                  <c:v>4.6000000000000013E-2</c:v>
                </c:pt>
                <c:pt idx="673">
                  <c:v>4.6000000000000013E-2</c:v>
                </c:pt>
                <c:pt idx="674">
                  <c:v>4.5000000000000012E-2</c:v>
                </c:pt>
                <c:pt idx="675">
                  <c:v>4.5000000000000012E-2</c:v>
                </c:pt>
                <c:pt idx="676">
                  <c:v>4.5000000000000012E-2</c:v>
                </c:pt>
                <c:pt idx="677">
                  <c:v>4.300000000000001E-2</c:v>
                </c:pt>
                <c:pt idx="678">
                  <c:v>4.300000000000001E-2</c:v>
                </c:pt>
                <c:pt idx="679">
                  <c:v>4.300000000000001E-2</c:v>
                </c:pt>
                <c:pt idx="680">
                  <c:v>4.300000000000001E-2</c:v>
                </c:pt>
                <c:pt idx="681">
                  <c:v>4.200000000000001E-2</c:v>
                </c:pt>
                <c:pt idx="682">
                  <c:v>4.200000000000001E-2</c:v>
                </c:pt>
                <c:pt idx="683">
                  <c:v>4.200000000000001E-2</c:v>
                </c:pt>
                <c:pt idx="684">
                  <c:v>4.0000000000000008E-2</c:v>
                </c:pt>
                <c:pt idx="685">
                  <c:v>4.0000000000000008E-2</c:v>
                </c:pt>
                <c:pt idx="686">
                  <c:v>4.0000000000000008E-2</c:v>
                </c:pt>
                <c:pt idx="687">
                  <c:v>4.0000000000000008E-2</c:v>
                </c:pt>
                <c:pt idx="688">
                  <c:v>4.0000000000000008E-2</c:v>
                </c:pt>
                <c:pt idx="689">
                  <c:v>3.9000000000000007E-2</c:v>
                </c:pt>
                <c:pt idx="690">
                  <c:v>3.9000000000000007E-2</c:v>
                </c:pt>
                <c:pt idx="691">
                  <c:v>3.9000000000000007E-2</c:v>
                </c:pt>
                <c:pt idx="692">
                  <c:v>3.7000000000000005E-2</c:v>
                </c:pt>
                <c:pt idx="693">
                  <c:v>3.7000000000000005E-2</c:v>
                </c:pt>
                <c:pt idx="694">
                  <c:v>3.7000000000000005E-2</c:v>
                </c:pt>
                <c:pt idx="695">
                  <c:v>3.7000000000000005E-2</c:v>
                </c:pt>
                <c:pt idx="696">
                  <c:v>3.7000000000000005E-2</c:v>
                </c:pt>
                <c:pt idx="697">
                  <c:v>3.6000000000000004E-2</c:v>
                </c:pt>
                <c:pt idx="698">
                  <c:v>3.6000000000000004E-2</c:v>
                </c:pt>
                <c:pt idx="699">
                  <c:v>3.6000000000000004E-2</c:v>
                </c:pt>
                <c:pt idx="700">
                  <c:v>3.6000000000000004E-2</c:v>
                </c:pt>
                <c:pt idx="701">
                  <c:v>3.4000000000000002E-2</c:v>
                </c:pt>
                <c:pt idx="702">
                  <c:v>3.4000000000000002E-2</c:v>
                </c:pt>
                <c:pt idx="703">
                  <c:v>3.4000000000000002E-2</c:v>
                </c:pt>
                <c:pt idx="704">
                  <c:v>0.03</c:v>
                </c:pt>
                <c:pt idx="705">
                  <c:v>0.03</c:v>
                </c:pt>
                <c:pt idx="706">
                  <c:v>0.03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F3-45DA-B89E-CD3F0587A3D8}"/>
            </c:ext>
          </c:extLst>
        </c:ser>
        <c:ser>
          <c:idx val="3"/>
          <c:order val="3"/>
          <c:tx>
            <c:v>水位勾配①</c:v>
          </c:tx>
          <c:spPr>
            <a:ln w="19050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No.1_整理例!$Q$8:$Q$9</c:f>
              <c:numCache>
                <c:formatCode>General</c:formatCode>
                <c:ptCount val="2"/>
                <c:pt idx="0">
                  <c:v>103</c:v>
                </c:pt>
                <c:pt idx="1">
                  <c:v>194</c:v>
                </c:pt>
              </c:numCache>
            </c:numRef>
          </c:xVal>
          <c:yVal>
            <c:numRef>
              <c:f>No.1_整理例!$T$8:$T$9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F3-45DA-B89E-CD3F0587A3D8}"/>
            </c:ext>
          </c:extLst>
        </c:ser>
        <c:ser>
          <c:idx val="4"/>
          <c:order val="4"/>
          <c:tx>
            <c:v>水位勾配③</c:v>
          </c:tx>
          <c:spPr>
            <a:ln>
              <a:solidFill>
                <a:srgbClr val="FF00FF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No.1_整理例!$Q$11:$Q$12</c:f>
              <c:numCache>
                <c:formatCode>General</c:formatCode>
                <c:ptCount val="2"/>
                <c:pt idx="0">
                  <c:v>204</c:v>
                </c:pt>
                <c:pt idx="1">
                  <c:v>257</c:v>
                </c:pt>
              </c:numCache>
            </c:numRef>
          </c:xVal>
          <c:yVal>
            <c:numRef>
              <c:f>No.1_整理例!$T$11:$T$12</c:f>
              <c:numCache>
                <c:formatCode>0.000</c:formatCode>
                <c:ptCount val="2"/>
                <c:pt idx="0">
                  <c:v>8.4999999999999937E-2</c:v>
                </c:pt>
                <c:pt idx="1">
                  <c:v>5.8000000000000024E-2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F3-45DA-B89E-CD3F0587A3D8}"/>
            </c:ext>
          </c:extLst>
        </c:ser>
        <c:ser>
          <c:idx val="5"/>
          <c:order val="5"/>
          <c:tx>
            <c:v>水位勾配③</c:v>
          </c:tx>
          <c:spPr>
            <a:ln>
              <a:solidFill>
                <a:srgbClr val="FF00FF"/>
              </a:solidFill>
            </a:ln>
          </c:spPr>
          <c:marker>
            <c:spPr>
              <a:solidFill>
                <a:schemeClr val="bg1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No.1_整理例!$Q$14:$Q$15</c:f>
              <c:numCache>
                <c:formatCode>General</c:formatCode>
                <c:ptCount val="2"/>
                <c:pt idx="0">
                  <c:v>328</c:v>
                </c:pt>
                <c:pt idx="1">
                  <c:v>410</c:v>
                </c:pt>
              </c:numCache>
            </c:numRef>
          </c:xVal>
          <c:yVal>
            <c:numRef>
              <c:f>No.1_整理例!$T$14:$T$15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4.300000000000001E-2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F3-45DA-B89E-CD3F0587A3D8}"/>
            </c:ext>
          </c:extLst>
        </c:ser>
        <c:ser>
          <c:idx val="6"/>
          <c:order val="6"/>
          <c:tx>
            <c:v>水位勾配④</c:v>
          </c:tx>
          <c:spPr>
            <a:ln>
              <a:solidFill>
                <a:srgbClr val="FF00FF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No.1_整理例!$Q$17:$Q$18</c:f>
              <c:numCache>
                <c:formatCode>General</c:formatCode>
                <c:ptCount val="2"/>
                <c:pt idx="0">
                  <c:v>432</c:v>
                </c:pt>
                <c:pt idx="1">
                  <c:v>551</c:v>
                </c:pt>
              </c:numCache>
            </c:numRef>
          </c:xVal>
          <c:yVal>
            <c:numRef>
              <c:f>No.1_整理例!$T$17:$T$18</c:f>
              <c:numCache>
                <c:formatCode>0.000</c:formatCode>
                <c:ptCount val="2"/>
                <c:pt idx="0">
                  <c:v>8.5999999999999938E-2</c:v>
                </c:pt>
                <c:pt idx="1">
                  <c:v>3.6000000000000004E-2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F3-45DA-B89E-CD3F0587A3D8}"/>
            </c:ext>
          </c:extLst>
        </c:ser>
        <c:ser>
          <c:idx val="7"/>
          <c:order val="7"/>
          <c:tx>
            <c:v>水位勾配⑤</c:v>
          </c:tx>
          <c:spPr>
            <a:ln>
              <a:solidFill>
                <a:srgbClr val="FF00FF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No.1_整理例!$Q$20:$Q$21</c:f>
              <c:numCache>
                <c:formatCode>General</c:formatCode>
                <c:ptCount val="2"/>
                <c:pt idx="0">
                  <c:v>569</c:v>
                </c:pt>
                <c:pt idx="1">
                  <c:v>701</c:v>
                </c:pt>
              </c:numCache>
            </c:numRef>
          </c:xVal>
          <c:yVal>
            <c:numRef>
              <c:f>No.1_整理例!$T$20:$T$21</c:f>
              <c:numCache>
                <c:formatCode>0.000</c:formatCode>
                <c:ptCount val="2"/>
                <c:pt idx="0">
                  <c:v>8.9999999999999941E-2</c:v>
                </c:pt>
                <c:pt idx="1">
                  <c:v>3.4000000000000002E-2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CF3-45DA-B89E-CD3F0587A3D8}"/>
            </c:ext>
          </c:extLst>
        </c:ser>
        <c:ser>
          <c:idx val="8"/>
          <c:order val="8"/>
          <c:tx>
            <c:v>水位勾配⑥</c:v>
          </c:tx>
          <c:spPr>
            <a:ln>
              <a:solidFill>
                <a:srgbClr val="FF00FF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No.1_整理例!$Q$23:$Q$24</c:f>
              <c:numCache>
                <c:formatCode>General</c:formatCode>
                <c:ptCount val="2"/>
              </c:numCache>
            </c:numRef>
          </c:xVal>
          <c:yVal>
            <c:numRef>
              <c:f>No.1_整理例!$T$23:$T$24</c:f>
              <c:numCache>
                <c:formatCode>0.000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7A-4649-BC4F-007BCC3F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34128"/>
        <c:axId val="26173452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流量算出範囲前</c:v>
                </c:tx>
                <c:spPr>
                  <a:ln w="12700" cap="flat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dPt>
                  <c:idx val="1"/>
                  <c:bubble3D val="0"/>
                  <c:extLst>
                    <c:ext xmlns:c16="http://schemas.microsoft.com/office/drawing/2014/chart" uri="{C3380CC4-5D6E-409C-BE32-E72D297353CC}">
                      <c16:uniqueId val="{0000000B-1CF3-45DA-B89E-CD3F0587A3D8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No.1!#REF!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No.1_整理例!$Y$8:$Y$9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C-1CF3-45DA-B89E-CD3F0587A3D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流量算出範囲後</c:v>
                </c:tx>
                <c:spPr>
                  <a:ln w="127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No.1!#REF!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No.1_整理例!$Y$10:$Y$11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CF3-45DA-B89E-CD3F0587A3D8}"/>
                  </c:ext>
                </c:extLst>
              </c15:ser>
            </c15:filteredScatterSeries>
          </c:ext>
        </c:extLst>
      </c:scatterChart>
      <c:valAx>
        <c:axId val="261734128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No.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34520"/>
        <c:crosses val="autoZero"/>
        <c:crossBetween val="midCat"/>
      </c:valAx>
      <c:valAx>
        <c:axId val="26173452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水位（</a:t>
                </a:r>
                <a:r>
                  <a:rPr lang="en-US" altLang="ja-JP"/>
                  <a:t>GL+m)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8416112962970235E-2"/>
              <c:y val="0.39072224308535736"/>
            </c:manualLayout>
          </c:layout>
          <c:overlay val="0"/>
        </c:title>
        <c:numFmt formatCode="#,##0.00_);[Red]\(#,##0.0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3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5212627087927"/>
          <c:y val="9.6593837028265683E-2"/>
          <c:w val="0.77854301559691408"/>
          <c:h val="0.7145473640067313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No.1_整理例!$AO$7:$AO$16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numRef>
              <c:f>No.1_整理例!$AO$7:$AO$16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No.1_整理例!$AP$7:$AP$16</c:f>
              <c:numCache>
                <c:formatCode>0.00E+00</c:formatCode>
                <c:ptCount val="10"/>
                <c:pt idx="0">
                  <c:v>7.5366700440907108E-5</c:v>
                </c:pt>
                <c:pt idx="1">
                  <c:v>7.3162999656380665E-5</c:v>
                </c:pt>
                <c:pt idx="2">
                  <c:v>6.6857713507858876E-5</c:v>
                </c:pt>
                <c:pt idx="3">
                  <c:v>6.3986140378669647E-5</c:v>
                </c:pt>
                <c:pt idx="4">
                  <c:v>6.4237251090731054E-5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E-43C2-A9EC-566263A04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35304"/>
        <c:axId val="261735696"/>
      </c:scatterChart>
      <c:valAx>
        <c:axId val="26173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試験回数（回）</a:t>
                </a:r>
              </a:p>
            </c:rich>
          </c:tx>
          <c:overlay val="0"/>
        </c:title>
        <c:numFmt formatCode="#,##0_);[Red]\(#,##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35696"/>
        <c:crossesAt val="1.0000000000000005E-7"/>
        <c:crossBetween val="midCat"/>
        <c:majorUnit val="1"/>
      </c:valAx>
      <c:valAx>
        <c:axId val="261735696"/>
        <c:scaling>
          <c:logBase val="10"/>
          <c:orientation val="minMax"/>
          <c:max val="1.0000000000000002E-3"/>
          <c:min val="1.0000000000000005E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透水係数</a:t>
                </a:r>
                <a:r>
                  <a:rPr lang="en-US" altLang="ja-JP"/>
                  <a:t>(m/s)</a:t>
                </a:r>
                <a:endParaRPr lang="ja-JP" altLang="en-US"/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35304"/>
        <c:crossesAt val="1.0000000000000003E-4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5932899691887"/>
          <c:y val="3.8573913043478264E-2"/>
          <c:w val="0.86494501882916808"/>
          <c:h val="0.7926844231427593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No.1_整理例!$C$11:$C$1000</c:f>
              <c:numCache>
                <c:formatCode>General</c:formatCode>
                <c:ptCount val="990"/>
                <c:pt idx="0">
                  <c:v>0</c:v>
                </c:pt>
                <c:pt idx="1">
                  <c:v>1.6666666666615981E-2</c:v>
                </c:pt>
                <c:pt idx="2">
                  <c:v>3.3333333333231963E-2</c:v>
                </c:pt>
                <c:pt idx="3">
                  <c:v>4.9999999999847944E-2</c:v>
                </c:pt>
                <c:pt idx="4">
                  <c:v>6.6666666666463925E-2</c:v>
                </c:pt>
                <c:pt idx="5">
                  <c:v>8.3333333333079906E-2</c:v>
                </c:pt>
                <c:pt idx="6">
                  <c:v>9.9999999999695888E-2</c:v>
                </c:pt>
                <c:pt idx="7">
                  <c:v>0.11666666666631187</c:v>
                </c:pt>
                <c:pt idx="8">
                  <c:v>0.13333333333292785</c:v>
                </c:pt>
                <c:pt idx="9">
                  <c:v>0.14999999999954383</c:v>
                </c:pt>
                <c:pt idx="10">
                  <c:v>0.16666666666615981</c:v>
                </c:pt>
                <c:pt idx="11">
                  <c:v>0.18333333333277579</c:v>
                </c:pt>
                <c:pt idx="12">
                  <c:v>0.19999999999939178</c:v>
                </c:pt>
                <c:pt idx="13">
                  <c:v>0.21666666666600776</c:v>
                </c:pt>
                <c:pt idx="14">
                  <c:v>0.23333333333262374</c:v>
                </c:pt>
                <c:pt idx="15">
                  <c:v>0.24999999999923972</c:v>
                </c:pt>
                <c:pt idx="16">
                  <c:v>0.2666666666658557</c:v>
                </c:pt>
                <c:pt idx="17">
                  <c:v>0.28333333333247168</c:v>
                </c:pt>
                <c:pt idx="18">
                  <c:v>0.29999999999908766</c:v>
                </c:pt>
                <c:pt idx="19">
                  <c:v>0.31666666666570364</c:v>
                </c:pt>
                <c:pt idx="20">
                  <c:v>0.33333333333231963</c:v>
                </c:pt>
                <c:pt idx="21">
                  <c:v>0.34999999999893561</c:v>
                </c:pt>
                <c:pt idx="22">
                  <c:v>0.36666666666555159</c:v>
                </c:pt>
                <c:pt idx="23">
                  <c:v>0.38333333333216757</c:v>
                </c:pt>
                <c:pt idx="24">
                  <c:v>0.39999999999878355</c:v>
                </c:pt>
                <c:pt idx="25">
                  <c:v>0.41666666666539953</c:v>
                </c:pt>
                <c:pt idx="26">
                  <c:v>0.43333333333201551</c:v>
                </c:pt>
                <c:pt idx="27">
                  <c:v>0.44999999999863149</c:v>
                </c:pt>
                <c:pt idx="28">
                  <c:v>0.46666666666524748</c:v>
                </c:pt>
                <c:pt idx="29">
                  <c:v>0.48333333333186346</c:v>
                </c:pt>
                <c:pt idx="30">
                  <c:v>0.49999999999847944</c:v>
                </c:pt>
                <c:pt idx="31">
                  <c:v>0.51666666666509542</c:v>
                </c:pt>
                <c:pt idx="32">
                  <c:v>0.5333333333317114</c:v>
                </c:pt>
                <c:pt idx="33">
                  <c:v>0.54999999999832738</c:v>
                </c:pt>
                <c:pt idx="34">
                  <c:v>0.56666666666494336</c:v>
                </c:pt>
                <c:pt idx="35">
                  <c:v>0.58333333333155934</c:v>
                </c:pt>
                <c:pt idx="36">
                  <c:v>0.59999999999817533</c:v>
                </c:pt>
                <c:pt idx="37">
                  <c:v>0.61666666666479131</c:v>
                </c:pt>
                <c:pt idx="38">
                  <c:v>0.63333333333140729</c:v>
                </c:pt>
                <c:pt idx="39">
                  <c:v>0.64999999999802327</c:v>
                </c:pt>
                <c:pt idx="40">
                  <c:v>0.66666666666463925</c:v>
                </c:pt>
                <c:pt idx="41">
                  <c:v>0.68333333333125523</c:v>
                </c:pt>
                <c:pt idx="42">
                  <c:v>0.69999999999787121</c:v>
                </c:pt>
                <c:pt idx="43">
                  <c:v>0.7166666666644872</c:v>
                </c:pt>
                <c:pt idx="44">
                  <c:v>0.73333333333110318</c:v>
                </c:pt>
                <c:pt idx="45">
                  <c:v>0.74999999999771916</c:v>
                </c:pt>
                <c:pt idx="46">
                  <c:v>0.76666666666433514</c:v>
                </c:pt>
                <c:pt idx="47">
                  <c:v>0.78333333333095112</c:v>
                </c:pt>
                <c:pt idx="48">
                  <c:v>0.7999999999975671</c:v>
                </c:pt>
                <c:pt idx="49">
                  <c:v>0.81666666666418308</c:v>
                </c:pt>
                <c:pt idx="50">
                  <c:v>0.83333333333079906</c:v>
                </c:pt>
                <c:pt idx="51">
                  <c:v>0.84999999999741505</c:v>
                </c:pt>
                <c:pt idx="52">
                  <c:v>0.86666666666403103</c:v>
                </c:pt>
                <c:pt idx="53">
                  <c:v>0.88333333333064701</c:v>
                </c:pt>
                <c:pt idx="54">
                  <c:v>0.89999999999726299</c:v>
                </c:pt>
                <c:pt idx="55">
                  <c:v>0.91666666666387897</c:v>
                </c:pt>
                <c:pt idx="56">
                  <c:v>0.93333333333049495</c:v>
                </c:pt>
                <c:pt idx="57">
                  <c:v>0.94999999999711093</c:v>
                </c:pt>
                <c:pt idx="58">
                  <c:v>0.96666666666372691</c:v>
                </c:pt>
                <c:pt idx="59">
                  <c:v>0.9833333333303429</c:v>
                </c:pt>
                <c:pt idx="60">
                  <c:v>0.99999999999695888</c:v>
                </c:pt>
                <c:pt idx="61">
                  <c:v>1.0166666666635749</c:v>
                </c:pt>
                <c:pt idx="62">
                  <c:v>1.0333333333301908</c:v>
                </c:pt>
                <c:pt idx="63">
                  <c:v>1.0499999999968068</c:v>
                </c:pt>
                <c:pt idx="64">
                  <c:v>1.0666666666634228</c:v>
                </c:pt>
                <c:pt idx="65">
                  <c:v>1.0833333333300388</c:v>
                </c:pt>
                <c:pt idx="66">
                  <c:v>1.0999999999966548</c:v>
                </c:pt>
                <c:pt idx="67">
                  <c:v>1.1166666666632707</c:v>
                </c:pt>
                <c:pt idx="68">
                  <c:v>1.1333333333298867</c:v>
                </c:pt>
                <c:pt idx="69">
                  <c:v>1.1499999999965027</c:v>
                </c:pt>
                <c:pt idx="70">
                  <c:v>1.1666666666631187</c:v>
                </c:pt>
                <c:pt idx="71">
                  <c:v>1.1833333333297347</c:v>
                </c:pt>
                <c:pt idx="72">
                  <c:v>1.1999999999963507</c:v>
                </c:pt>
                <c:pt idx="73">
                  <c:v>1.2166666666629666</c:v>
                </c:pt>
                <c:pt idx="74">
                  <c:v>1.2333333333295826</c:v>
                </c:pt>
                <c:pt idx="75">
                  <c:v>1.2499999999961986</c:v>
                </c:pt>
                <c:pt idx="76">
                  <c:v>1.2666666666628146</c:v>
                </c:pt>
                <c:pt idx="77">
                  <c:v>1.2833333333294306</c:v>
                </c:pt>
                <c:pt idx="78">
                  <c:v>1.2999999999960465</c:v>
                </c:pt>
                <c:pt idx="79">
                  <c:v>1.3166666666626625</c:v>
                </c:pt>
                <c:pt idx="80">
                  <c:v>1.3333333333292785</c:v>
                </c:pt>
                <c:pt idx="81">
                  <c:v>1.3499999999958945</c:v>
                </c:pt>
                <c:pt idx="82">
                  <c:v>1.3666666666625105</c:v>
                </c:pt>
                <c:pt idx="83">
                  <c:v>1.3833333333291264</c:v>
                </c:pt>
                <c:pt idx="84">
                  <c:v>1.3999999999957424</c:v>
                </c:pt>
                <c:pt idx="85">
                  <c:v>1.4166666666623584</c:v>
                </c:pt>
                <c:pt idx="86">
                  <c:v>1.4333333333289744</c:v>
                </c:pt>
                <c:pt idx="87">
                  <c:v>1.4499999999955904</c:v>
                </c:pt>
                <c:pt idx="88">
                  <c:v>1.4666666666622064</c:v>
                </c:pt>
                <c:pt idx="89">
                  <c:v>1.4833333333288223</c:v>
                </c:pt>
                <c:pt idx="90">
                  <c:v>1.4999999999954383</c:v>
                </c:pt>
                <c:pt idx="91">
                  <c:v>1.5166666666620543</c:v>
                </c:pt>
                <c:pt idx="92">
                  <c:v>1.5333333333286703</c:v>
                </c:pt>
                <c:pt idx="93">
                  <c:v>1.5499999999952863</c:v>
                </c:pt>
                <c:pt idx="94">
                  <c:v>1.5666666666619022</c:v>
                </c:pt>
                <c:pt idx="95">
                  <c:v>1.5833333333285182</c:v>
                </c:pt>
                <c:pt idx="96">
                  <c:v>1.5999999999951342</c:v>
                </c:pt>
                <c:pt idx="97">
                  <c:v>1.6166666666617502</c:v>
                </c:pt>
                <c:pt idx="98">
                  <c:v>1.6333333333283662</c:v>
                </c:pt>
                <c:pt idx="99">
                  <c:v>1.6499999999949821</c:v>
                </c:pt>
                <c:pt idx="100">
                  <c:v>1.6666666666615981</c:v>
                </c:pt>
                <c:pt idx="101">
                  <c:v>1.6833333333282141</c:v>
                </c:pt>
                <c:pt idx="102">
                  <c:v>1.6999999999948301</c:v>
                </c:pt>
                <c:pt idx="103">
                  <c:v>1.7166666666614461</c:v>
                </c:pt>
                <c:pt idx="104">
                  <c:v>1.7333333333280621</c:v>
                </c:pt>
                <c:pt idx="105">
                  <c:v>1.749999999994678</c:v>
                </c:pt>
                <c:pt idx="106">
                  <c:v>1.766666666661294</c:v>
                </c:pt>
                <c:pt idx="107">
                  <c:v>1.78333333332791</c:v>
                </c:pt>
                <c:pt idx="108">
                  <c:v>1.799999999994526</c:v>
                </c:pt>
                <c:pt idx="109">
                  <c:v>1.816666666661142</c:v>
                </c:pt>
                <c:pt idx="110">
                  <c:v>1.8333333333277579</c:v>
                </c:pt>
                <c:pt idx="111">
                  <c:v>1.8499999999943739</c:v>
                </c:pt>
                <c:pt idx="112">
                  <c:v>1.8666666666609899</c:v>
                </c:pt>
                <c:pt idx="113">
                  <c:v>1.8833333333276059</c:v>
                </c:pt>
                <c:pt idx="114">
                  <c:v>1.8999999999942219</c:v>
                </c:pt>
                <c:pt idx="115">
                  <c:v>1.9166666666608378</c:v>
                </c:pt>
                <c:pt idx="116">
                  <c:v>1.9333333333274538</c:v>
                </c:pt>
                <c:pt idx="117">
                  <c:v>1.9499999999940698</c:v>
                </c:pt>
                <c:pt idx="118">
                  <c:v>1.9666666666606858</c:v>
                </c:pt>
                <c:pt idx="119">
                  <c:v>1.9833333333273018</c:v>
                </c:pt>
                <c:pt idx="120">
                  <c:v>1.9999999999939178</c:v>
                </c:pt>
                <c:pt idx="121">
                  <c:v>2.0166666666605337</c:v>
                </c:pt>
                <c:pt idx="122">
                  <c:v>2.0333333333271497</c:v>
                </c:pt>
                <c:pt idx="123">
                  <c:v>2.0499999999937657</c:v>
                </c:pt>
                <c:pt idx="124">
                  <c:v>2.0666666666603817</c:v>
                </c:pt>
                <c:pt idx="125">
                  <c:v>2.0833333333269977</c:v>
                </c:pt>
                <c:pt idx="126">
                  <c:v>2.0999999999936136</c:v>
                </c:pt>
                <c:pt idx="127">
                  <c:v>2.1166666666602296</c:v>
                </c:pt>
                <c:pt idx="128">
                  <c:v>2.1333333333268456</c:v>
                </c:pt>
                <c:pt idx="129">
                  <c:v>2.1499999999934616</c:v>
                </c:pt>
                <c:pt idx="130">
                  <c:v>2.1666666666600776</c:v>
                </c:pt>
                <c:pt idx="131">
                  <c:v>2.1833333333266935</c:v>
                </c:pt>
                <c:pt idx="132">
                  <c:v>2.1999999999933095</c:v>
                </c:pt>
                <c:pt idx="133">
                  <c:v>2.2166666666599255</c:v>
                </c:pt>
                <c:pt idx="134">
                  <c:v>2.2333333333265415</c:v>
                </c:pt>
                <c:pt idx="135">
                  <c:v>2.2499999999931575</c:v>
                </c:pt>
                <c:pt idx="136">
                  <c:v>2.2666666666597735</c:v>
                </c:pt>
                <c:pt idx="137">
                  <c:v>2.2833333333263894</c:v>
                </c:pt>
                <c:pt idx="138">
                  <c:v>2.2999999999930054</c:v>
                </c:pt>
                <c:pt idx="139">
                  <c:v>2.3166666666596214</c:v>
                </c:pt>
                <c:pt idx="140">
                  <c:v>2.3333333333262374</c:v>
                </c:pt>
                <c:pt idx="141">
                  <c:v>2.3499999999928534</c:v>
                </c:pt>
                <c:pt idx="142">
                  <c:v>2.3666666666594693</c:v>
                </c:pt>
                <c:pt idx="143">
                  <c:v>2.3833333333260853</c:v>
                </c:pt>
                <c:pt idx="144">
                  <c:v>2.3999999999927013</c:v>
                </c:pt>
                <c:pt idx="145">
                  <c:v>2.4166666666593173</c:v>
                </c:pt>
                <c:pt idx="146">
                  <c:v>2.4333333333259333</c:v>
                </c:pt>
                <c:pt idx="147">
                  <c:v>2.4499999999925492</c:v>
                </c:pt>
                <c:pt idx="148">
                  <c:v>2.4666666666591652</c:v>
                </c:pt>
                <c:pt idx="149">
                  <c:v>2.4833333333257812</c:v>
                </c:pt>
                <c:pt idx="150">
                  <c:v>2.4999999999923972</c:v>
                </c:pt>
                <c:pt idx="151">
                  <c:v>2.5166666666590132</c:v>
                </c:pt>
                <c:pt idx="152">
                  <c:v>2.5333333333256292</c:v>
                </c:pt>
                <c:pt idx="153">
                  <c:v>2.5499999999922451</c:v>
                </c:pt>
                <c:pt idx="154">
                  <c:v>2.5666666666588611</c:v>
                </c:pt>
                <c:pt idx="155">
                  <c:v>2.5833333333254771</c:v>
                </c:pt>
                <c:pt idx="156">
                  <c:v>2.5999999999920931</c:v>
                </c:pt>
                <c:pt idx="157">
                  <c:v>2.6166666666587091</c:v>
                </c:pt>
                <c:pt idx="158">
                  <c:v>2.633333333325325</c:v>
                </c:pt>
                <c:pt idx="159">
                  <c:v>2.649999999991941</c:v>
                </c:pt>
                <c:pt idx="160">
                  <c:v>2.666666666658557</c:v>
                </c:pt>
                <c:pt idx="161">
                  <c:v>2.683333333325173</c:v>
                </c:pt>
                <c:pt idx="162">
                  <c:v>2.699999999991789</c:v>
                </c:pt>
                <c:pt idx="163">
                  <c:v>2.7166666666584049</c:v>
                </c:pt>
                <c:pt idx="164">
                  <c:v>2.7333333333250209</c:v>
                </c:pt>
                <c:pt idx="165">
                  <c:v>2.7499999999916369</c:v>
                </c:pt>
                <c:pt idx="166">
                  <c:v>2.7666666666582529</c:v>
                </c:pt>
                <c:pt idx="167">
                  <c:v>2.7833333333248689</c:v>
                </c:pt>
                <c:pt idx="168">
                  <c:v>2.7999999999914849</c:v>
                </c:pt>
                <c:pt idx="169">
                  <c:v>2.8166666666581008</c:v>
                </c:pt>
                <c:pt idx="170">
                  <c:v>2.8333333333247168</c:v>
                </c:pt>
                <c:pt idx="171">
                  <c:v>2.8499999999913328</c:v>
                </c:pt>
                <c:pt idx="172">
                  <c:v>2.8666666666579488</c:v>
                </c:pt>
                <c:pt idx="173">
                  <c:v>2.8833333333245648</c:v>
                </c:pt>
                <c:pt idx="174">
                  <c:v>2.8999999999911807</c:v>
                </c:pt>
                <c:pt idx="175">
                  <c:v>2.9166666666577967</c:v>
                </c:pt>
                <c:pt idx="176">
                  <c:v>2.9333333333244127</c:v>
                </c:pt>
                <c:pt idx="177">
                  <c:v>2.9499999999910287</c:v>
                </c:pt>
                <c:pt idx="178">
                  <c:v>2.9666666666576447</c:v>
                </c:pt>
                <c:pt idx="179">
                  <c:v>2.9833333333242606</c:v>
                </c:pt>
                <c:pt idx="180">
                  <c:v>2.9999999999908766</c:v>
                </c:pt>
                <c:pt idx="181">
                  <c:v>3.0166666666574926</c:v>
                </c:pt>
                <c:pt idx="182">
                  <c:v>3.0333333333241086</c:v>
                </c:pt>
                <c:pt idx="183">
                  <c:v>3.0499999999907246</c:v>
                </c:pt>
                <c:pt idx="184">
                  <c:v>3.0666666666573406</c:v>
                </c:pt>
                <c:pt idx="185">
                  <c:v>3.0833333333239565</c:v>
                </c:pt>
                <c:pt idx="186">
                  <c:v>3.0999999999905725</c:v>
                </c:pt>
                <c:pt idx="187">
                  <c:v>3.1166666666571885</c:v>
                </c:pt>
                <c:pt idx="188">
                  <c:v>3.1333333333238045</c:v>
                </c:pt>
                <c:pt idx="189">
                  <c:v>3.1499999999904205</c:v>
                </c:pt>
                <c:pt idx="190">
                  <c:v>3.1666666666570364</c:v>
                </c:pt>
                <c:pt idx="191">
                  <c:v>3.1833333333236524</c:v>
                </c:pt>
                <c:pt idx="192">
                  <c:v>3.1999999999902684</c:v>
                </c:pt>
                <c:pt idx="193">
                  <c:v>3.2166666666568844</c:v>
                </c:pt>
                <c:pt idx="194">
                  <c:v>3.2333333333235004</c:v>
                </c:pt>
                <c:pt idx="195">
                  <c:v>3.2499999999901164</c:v>
                </c:pt>
                <c:pt idx="196">
                  <c:v>3.2666666666567323</c:v>
                </c:pt>
                <c:pt idx="197">
                  <c:v>3.2833333333233483</c:v>
                </c:pt>
                <c:pt idx="198">
                  <c:v>3.2999999999899643</c:v>
                </c:pt>
                <c:pt idx="199">
                  <c:v>3.3166666666565803</c:v>
                </c:pt>
                <c:pt idx="200">
                  <c:v>3.3333333333231963</c:v>
                </c:pt>
                <c:pt idx="201">
                  <c:v>3.3499999999898122</c:v>
                </c:pt>
                <c:pt idx="202">
                  <c:v>3.3666666666564282</c:v>
                </c:pt>
                <c:pt idx="203">
                  <c:v>3.3833333333230442</c:v>
                </c:pt>
                <c:pt idx="204">
                  <c:v>3.3999999999896602</c:v>
                </c:pt>
                <c:pt idx="205">
                  <c:v>3.4166666666562762</c:v>
                </c:pt>
                <c:pt idx="206">
                  <c:v>3.4333333333228921</c:v>
                </c:pt>
                <c:pt idx="207">
                  <c:v>3.4499999999895081</c:v>
                </c:pt>
                <c:pt idx="208">
                  <c:v>3.4666666666561241</c:v>
                </c:pt>
                <c:pt idx="209">
                  <c:v>3.4833333333227401</c:v>
                </c:pt>
                <c:pt idx="210">
                  <c:v>3.4999999999893561</c:v>
                </c:pt>
                <c:pt idx="211">
                  <c:v>3.5166666666559721</c:v>
                </c:pt>
                <c:pt idx="212">
                  <c:v>3.533333333322588</c:v>
                </c:pt>
                <c:pt idx="213">
                  <c:v>3.549999999989204</c:v>
                </c:pt>
                <c:pt idx="214">
                  <c:v>3.56666666665582</c:v>
                </c:pt>
                <c:pt idx="215">
                  <c:v>3.583333333322436</c:v>
                </c:pt>
                <c:pt idx="216">
                  <c:v>3.599999999989052</c:v>
                </c:pt>
                <c:pt idx="217">
                  <c:v>3.6166666666556679</c:v>
                </c:pt>
                <c:pt idx="218">
                  <c:v>3.6333333333222839</c:v>
                </c:pt>
                <c:pt idx="219">
                  <c:v>3.6499999999888999</c:v>
                </c:pt>
                <c:pt idx="220">
                  <c:v>3.6666666666555159</c:v>
                </c:pt>
                <c:pt idx="221">
                  <c:v>3.6833333333221319</c:v>
                </c:pt>
                <c:pt idx="222">
                  <c:v>3.6999999999887478</c:v>
                </c:pt>
                <c:pt idx="223">
                  <c:v>3.7166666666553638</c:v>
                </c:pt>
                <c:pt idx="224">
                  <c:v>3.7333333333219798</c:v>
                </c:pt>
                <c:pt idx="225">
                  <c:v>3.7499999999885958</c:v>
                </c:pt>
                <c:pt idx="226">
                  <c:v>3.7666666666552118</c:v>
                </c:pt>
                <c:pt idx="227">
                  <c:v>3.7833333333218278</c:v>
                </c:pt>
                <c:pt idx="228">
                  <c:v>3.7999999999884437</c:v>
                </c:pt>
                <c:pt idx="229">
                  <c:v>3.8166666666550597</c:v>
                </c:pt>
                <c:pt idx="230">
                  <c:v>3.8333333333216757</c:v>
                </c:pt>
                <c:pt idx="231">
                  <c:v>3.8499999999882917</c:v>
                </c:pt>
                <c:pt idx="232">
                  <c:v>3.8666666666549077</c:v>
                </c:pt>
                <c:pt idx="233">
                  <c:v>3.8833333333215236</c:v>
                </c:pt>
                <c:pt idx="234">
                  <c:v>3.8999999999881396</c:v>
                </c:pt>
                <c:pt idx="235">
                  <c:v>3.9166666666547556</c:v>
                </c:pt>
                <c:pt idx="236">
                  <c:v>3.9333333333213716</c:v>
                </c:pt>
                <c:pt idx="237">
                  <c:v>3.9499999999879876</c:v>
                </c:pt>
                <c:pt idx="238">
                  <c:v>3.9666666666546035</c:v>
                </c:pt>
                <c:pt idx="239">
                  <c:v>3.9833333333212195</c:v>
                </c:pt>
                <c:pt idx="240">
                  <c:v>3.9999999999878355</c:v>
                </c:pt>
                <c:pt idx="241">
                  <c:v>4.0166666666544515</c:v>
                </c:pt>
                <c:pt idx="242">
                  <c:v>4.0333333333210675</c:v>
                </c:pt>
                <c:pt idx="243">
                  <c:v>4.0499999999876835</c:v>
                </c:pt>
                <c:pt idx="244">
                  <c:v>4.0666666666542994</c:v>
                </c:pt>
                <c:pt idx="245">
                  <c:v>4.0833333333209154</c:v>
                </c:pt>
                <c:pt idx="246">
                  <c:v>4.0999999999875314</c:v>
                </c:pt>
                <c:pt idx="247">
                  <c:v>4.1166666666541474</c:v>
                </c:pt>
                <c:pt idx="248">
                  <c:v>4.1333333333207634</c:v>
                </c:pt>
                <c:pt idx="249">
                  <c:v>4.1499999999873793</c:v>
                </c:pt>
                <c:pt idx="250">
                  <c:v>4.1666666666539953</c:v>
                </c:pt>
                <c:pt idx="251">
                  <c:v>4.1833333333206113</c:v>
                </c:pt>
                <c:pt idx="252">
                  <c:v>4.1999999999872273</c:v>
                </c:pt>
                <c:pt idx="253">
                  <c:v>4.2166666666538433</c:v>
                </c:pt>
                <c:pt idx="254">
                  <c:v>4.2333333333204592</c:v>
                </c:pt>
                <c:pt idx="255">
                  <c:v>4.2499999999870752</c:v>
                </c:pt>
                <c:pt idx="256">
                  <c:v>4.2666666666536912</c:v>
                </c:pt>
                <c:pt idx="257">
                  <c:v>4.2833333333203063</c:v>
                </c:pt>
                <c:pt idx="258">
                  <c:v>4.2999999999869232</c:v>
                </c:pt>
                <c:pt idx="259">
                  <c:v>4.31666666665354</c:v>
                </c:pt>
                <c:pt idx="260">
                  <c:v>4.3333333333201551</c:v>
                </c:pt>
                <c:pt idx="261">
                  <c:v>4.3499999999867702</c:v>
                </c:pt>
                <c:pt idx="262">
                  <c:v>4.3666666666533871</c:v>
                </c:pt>
                <c:pt idx="263">
                  <c:v>4.383333333320004</c:v>
                </c:pt>
                <c:pt idx="264">
                  <c:v>4.3999999999866191</c:v>
                </c:pt>
                <c:pt idx="265">
                  <c:v>4.4166666666532342</c:v>
                </c:pt>
                <c:pt idx="266">
                  <c:v>4.433333333319851</c:v>
                </c:pt>
                <c:pt idx="267">
                  <c:v>4.4499999999864679</c:v>
                </c:pt>
                <c:pt idx="268">
                  <c:v>4.466666666653083</c:v>
                </c:pt>
                <c:pt idx="269">
                  <c:v>4.4833333333196981</c:v>
                </c:pt>
                <c:pt idx="270">
                  <c:v>4.4999999999863149</c:v>
                </c:pt>
                <c:pt idx="271">
                  <c:v>4.5166666666529318</c:v>
                </c:pt>
                <c:pt idx="272">
                  <c:v>4.5333333333195469</c:v>
                </c:pt>
                <c:pt idx="273">
                  <c:v>4.549999999986162</c:v>
                </c:pt>
                <c:pt idx="274">
                  <c:v>4.5666666666527789</c:v>
                </c:pt>
                <c:pt idx="275">
                  <c:v>4.5833333333193957</c:v>
                </c:pt>
                <c:pt idx="276">
                  <c:v>4.5999999999860108</c:v>
                </c:pt>
                <c:pt idx="277">
                  <c:v>4.6166666666526259</c:v>
                </c:pt>
                <c:pt idx="278">
                  <c:v>4.6333333333192428</c:v>
                </c:pt>
                <c:pt idx="279">
                  <c:v>4.6499999999858597</c:v>
                </c:pt>
                <c:pt idx="280">
                  <c:v>4.6666666666524748</c:v>
                </c:pt>
                <c:pt idx="281">
                  <c:v>4.6833333333190899</c:v>
                </c:pt>
                <c:pt idx="282">
                  <c:v>4.6999999999857067</c:v>
                </c:pt>
                <c:pt idx="283">
                  <c:v>4.7166666666523236</c:v>
                </c:pt>
                <c:pt idx="284">
                  <c:v>4.7333333333189387</c:v>
                </c:pt>
                <c:pt idx="285">
                  <c:v>4.7499999999855538</c:v>
                </c:pt>
                <c:pt idx="286">
                  <c:v>4.7666666666521706</c:v>
                </c:pt>
                <c:pt idx="287">
                  <c:v>4.7833333333187875</c:v>
                </c:pt>
                <c:pt idx="288">
                  <c:v>4.7999999999854026</c:v>
                </c:pt>
                <c:pt idx="289">
                  <c:v>4.8166666666520177</c:v>
                </c:pt>
                <c:pt idx="290">
                  <c:v>4.8333333333186346</c:v>
                </c:pt>
                <c:pt idx="291">
                  <c:v>4.8499999999852514</c:v>
                </c:pt>
                <c:pt idx="292">
                  <c:v>4.8666666666518665</c:v>
                </c:pt>
                <c:pt idx="293">
                  <c:v>4.8833333333184816</c:v>
                </c:pt>
                <c:pt idx="294">
                  <c:v>4.8999999999850985</c:v>
                </c:pt>
                <c:pt idx="295">
                  <c:v>4.9166666666517154</c:v>
                </c:pt>
                <c:pt idx="296">
                  <c:v>4.9333333333183305</c:v>
                </c:pt>
                <c:pt idx="297">
                  <c:v>4.9499999999849456</c:v>
                </c:pt>
                <c:pt idx="298">
                  <c:v>4.9666666666515624</c:v>
                </c:pt>
                <c:pt idx="299">
                  <c:v>4.9833333333181793</c:v>
                </c:pt>
                <c:pt idx="300">
                  <c:v>4.9999999999847944</c:v>
                </c:pt>
                <c:pt idx="301">
                  <c:v>5.0166666666514095</c:v>
                </c:pt>
                <c:pt idx="302">
                  <c:v>5.0333333333180263</c:v>
                </c:pt>
                <c:pt idx="303">
                  <c:v>5.0499999999846432</c:v>
                </c:pt>
                <c:pt idx="304">
                  <c:v>5.0666666666512583</c:v>
                </c:pt>
                <c:pt idx="305">
                  <c:v>5.0833333333178734</c:v>
                </c:pt>
                <c:pt idx="306">
                  <c:v>5.0999999999844903</c:v>
                </c:pt>
                <c:pt idx="307">
                  <c:v>5.1166666666511071</c:v>
                </c:pt>
                <c:pt idx="308">
                  <c:v>5.1333333333177222</c:v>
                </c:pt>
                <c:pt idx="309">
                  <c:v>5.1499999999843373</c:v>
                </c:pt>
                <c:pt idx="310">
                  <c:v>5.1666666666509542</c:v>
                </c:pt>
                <c:pt idx="311">
                  <c:v>5.1833333333175711</c:v>
                </c:pt>
                <c:pt idx="312">
                  <c:v>5.1999999999841862</c:v>
                </c:pt>
                <c:pt idx="313">
                  <c:v>5.2166666666508013</c:v>
                </c:pt>
                <c:pt idx="314">
                  <c:v>5.2333333333174181</c:v>
                </c:pt>
                <c:pt idx="315">
                  <c:v>5.249999999984035</c:v>
                </c:pt>
                <c:pt idx="316">
                  <c:v>5.2666666666506501</c:v>
                </c:pt>
                <c:pt idx="317">
                  <c:v>5.2833333333172652</c:v>
                </c:pt>
                <c:pt idx="318">
                  <c:v>5.299999999983882</c:v>
                </c:pt>
                <c:pt idx="319">
                  <c:v>5.3166666666504989</c:v>
                </c:pt>
                <c:pt idx="320">
                  <c:v>5.333333333317114</c:v>
                </c:pt>
                <c:pt idx="321">
                  <c:v>5.3499999999837291</c:v>
                </c:pt>
                <c:pt idx="322">
                  <c:v>5.366666666650346</c:v>
                </c:pt>
                <c:pt idx="323">
                  <c:v>5.3833333333169628</c:v>
                </c:pt>
                <c:pt idx="324">
                  <c:v>5.3999999999835779</c:v>
                </c:pt>
                <c:pt idx="325">
                  <c:v>5.416666666650193</c:v>
                </c:pt>
                <c:pt idx="326">
                  <c:v>5.4333333333168099</c:v>
                </c:pt>
                <c:pt idx="327">
                  <c:v>5.4499999999834268</c:v>
                </c:pt>
                <c:pt idx="328">
                  <c:v>5.4666666666500419</c:v>
                </c:pt>
                <c:pt idx="329">
                  <c:v>5.483333333316657</c:v>
                </c:pt>
                <c:pt idx="330">
                  <c:v>5.4999999999832738</c:v>
                </c:pt>
                <c:pt idx="331">
                  <c:v>5.5166666666498907</c:v>
                </c:pt>
                <c:pt idx="332">
                  <c:v>5.5333333333165058</c:v>
                </c:pt>
                <c:pt idx="333">
                  <c:v>5.5499999999831209</c:v>
                </c:pt>
                <c:pt idx="334">
                  <c:v>5.5666666666497377</c:v>
                </c:pt>
                <c:pt idx="335">
                  <c:v>5.5833333333163546</c:v>
                </c:pt>
                <c:pt idx="336">
                  <c:v>5.5999999999829697</c:v>
                </c:pt>
                <c:pt idx="337">
                  <c:v>5.6166666666495848</c:v>
                </c:pt>
                <c:pt idx="338">
                  <c:v>5.6333333333162017</c:v>
                </c:pt>
                <c:pt idx="339">
                  <c:v>5.6499999999828185</c:v>
                </c:pt>
                <c:pt idx="340">
                  <c:v>5.6666666666494336</c:v>
                </c:pt>
                <c:pt idx="341">
                  <c:v>5.6833333333160487</c:v>
                </c:pt>
                <c:pt idx="342">
                  <c:v>5.6999999999826656</c:v>
                </c:pt>
                <c:pt idx="343">
                  <c:v>5.7166666666492825</c:v>
                </c:pt>
                <c:pt idx="344">
                  <c:v>5.7333333333158976</c:v>
                </c:pt>
                <c:pt idx="345">
                  <c:v>5.7499999999825127</c:v>
                </c:pt>
                <c:pt idx="346">
                  <c:v>5.7666666666491295</c:v>
                </c:pt>
                <c:pt idx="347">
                  <c:v>5.7833333333157464</c:v>
                </c:pt>
                <c:pt idx="348">
                  <c:v>5.7999999999823615</c:v>
                </c:pt>
                <c:pt idx="349">
                  <c:v>5.8166666666489766</c:v>
                </c:pt>
                <c:pt idx="350">
                  <c:v>5.8333333333155934</c:v>
                </c:pt>
                <c:pt idx="351">
                  <c:v>5.8499999999822103</c:v>
                </c:pt>
                <c:pt idx="352">
                  <c:v>5.8666666666488254</c:v>
                </c:pt>
                <c:pt idx="353">
                  <c:v>5.8833333333154405</c:v>
                </c:pt>
                <c:pt idx="354">
                  <c:v>5.8999999999820574</c:v>
                </c:pt>
                <c:pt idx="355">
                  <c:v>5.9166666666486742</c:v>
                </c:pt>
                <c:pt idx="356">
                  <c:v>5.9333333333152893</c:v>
                </c:pt>
                <c:pt idx="357">
                  <c:v>5.9499999999819044</c:v>
                </c:pt>
                <c:pt idx="358">
                  <c:v>5.9666666666485213</c:v>
                </c:pt>
                <c:pt idx="359">
                  <c:v>5.9833333333151382</c:v>
                </c:pt>
                <c:pt idx="360">
                  <c:v>5.9999999999817533</c:v>
                </c:pt>
                <c:pt idx="361">
                  <c:v>6.0166666666483684</c:v>
                </c:pt>
                <c:pt idx="362">
                  <c:v>6.0333333333149852</c:v>
                </c:pt>
                <c:pt idx="363">
                  <c:v>6.0499999999816021</c:v>
                </c:pt>
                <c:pt idx="364">
                  <c:v>6.0666666666482172</c:v>
                </c:pt>
                <c:pt idx="365">
                  <c:v>6.0833333333148323</c:v>
                </c:pt>
                <c:pt idx="366">
                  <c:v>6.0999999999814492</c:v>
                </c:pt>
                <c:pt idx="367">
                  <c:v>6.116666666648066</c:v>
                </c:pt>
                <c:pt idx="368">
                  <c:v>6.1333333333146811</c:v>
                </c:pt>
                <c:pt idx="369">
                  <c:v>6.1499999999812962</c:v>
                </c:pt>
                <c:pt idx="370">
                  <c:v>6.1666666666479131</c:v>
                </c:pt>
                <c:pt idx="371">
                  <c:v>6.1833333333145299</c:v>
                </c:pt>
                <c:pt idx="372">
                  <c:v>6.199999999981145</c:v>
                </c:pt>
                <c:pt idx="373">
                  <c:v>6.2166666666477601</c:v>
                </c:pt>
                <c:pt idx="374">
                  <c:v>6.233333333314377</c:v>
                </c:pt>
                <c:pt idx="375">
                  <c:v>6.2499999999809939</c:v>
                </c:pt>
                <c:pt idx="376">
                  <c:v>6.266666666647609</c:v>
                </c:pt>
                <c:pt idx="377">
                  <c:v>6.2833333333142241</c:v>
                </c:pt>
                <c:pt idx="378">
                  <c:v>6.2999999999808409</c:v>
                </c:pt>
                <c:pt idx="379">
                  <c:v>6.3166666666474578</c:v>
                </c:pt>
                <c:pt idx="380">
                  <c:v>6.3333333333140729</c:v>
                </c:pt>
                <c:pt idx="381">
                  <c:v>6.349999999980688</c:v>
                </c:pt>
                <c:pt idx="382">
                  <c:v>6.3666666666473049</c:v>
                </c:pt>
                <c:pt idx="383">
                  <c:v>6.3833333333139217</c:v>
                </c:pt>
                <c:pt idx="384">
                  <c:v>6.3999999999805368</c:v>
                </c:pt>
                <c:pt idx="385">
                  <c:v>6.4166666666471519</c:v>
                </c:pt>
                <c:pt idx="386">
                  <c:v>6.4333333333137688</c:v>
                </c:pt>
                <c:pt idx="387">
                  <c:v>6.4499999999803856</c:v>
                </c:pt>
                <c:pt idx="388">
                  <c:v>6.4666666666470007</c:v>
                </c:pt>
                <c:pt idx="389">
                  <c:v>6.4833333333136158</c:v>
                </c:pt>
                <c:pt idx="390">
                  <c:v>6.4999999999802327</c:v>
                </c:pt>
                <c:pt idx="391">
                  <c:v>6.5166666666468496</c:v>
                </c:pt>
                <c:pt idx="392">
                  <c:v>6.5333333333134647</c:v>
                </c:pt>
                <c:pt idx="393">
                  <c:v>6.5499999999800798</c:v>
                </c:pt>
                <c:pt idx="394">
                  <c:v>6.5666666666466966</c:v>
                </c:pt>
                <c:pt idx="395">
                  <c:v>6.5833333333133135</c:v>
                </c:pt>
                <c:pt idx="396">
                  <c:v>6.5999999999799286</c:v>
                </c:pt>
                <c:pt idx="397">
                  <c:v>6.6166666666465437</c:v>
                </c:pt>
                <c:pt idx="398">
                  <c:v>6.6333333333131606</c:v>
                </c:pt>
                <c:pt idx="399">
                  <c:v>6.6499999999797774</c:v>
                </c:pt>
                <c:pt idx="400">
                  <c:v>6.6666666666463925</c:v>
                </c:pt>
                <c:pt idx="401">
                  <c:v>6.6833333333130076</c:v>
                </c:pt>
                <c:pt idx="402">
                  <c:v>6.6999999999796245</c:v>
                </c:pt>
                <c:pt idx="403">
                  <c:v>6.7166666666462413</c:v>
                </c:pt>
                <c:pt idx="404">
                  <c:v>6.7333333333128564</c:v>
                </c:pt>
                <c:pt idx="405">
                  <c:v>6.7499999999794715</c:v>
                </c:pt>
                <c:pt idx="406">
                  <c:v>6.7666666666460884</c:v>
                </c:pt>
                <c:pt idx="407">
                  <c:v>6.7833333333127053</c:v>
                </c:pt>
                <c:pt idx="408">
                  <c:v>6.7999999999793204</c:v>
                </c:pt>
                <c:pt idx="409">
                  <c:v>6.8166666666459355</c:v>
                </c:pt>
                <c:pt idx="410">
                  <c:v>6.8333333333125523</c:v>
                </c:pt>
                <c:pt idx="411">
                  <c:v>6.8499999999791692</c:v>
                </c:pt>
                <c:pt idx="412">
                  <c:v>6.8666666666457843</c:v>
                </c:pt>
                <c:pt idx="413">
                  <c:v>6.8833333333123994</c:v>
                </c:pt>
                <c:pt idx="414">
                  <c:v>6.8999999999790163</c:v>
                </c:pt>
                <c:pt idx="415">
                  <c:v>6.9166666666456331</c:v>
                </c:pt>
                <c:pt idx="416">
                  <c:v>6.9333333333122482</c:v>
                </c:pt>
                <c:pt idx="417">
                  <c:v>6.9499999999788633</c:v>
                </c:pt>
                <c:pt idx="418">
                  <c:v>6.9666666666454802</c:v>
                </c:pt>
                <c:pt idx="419">
                  <c:v>6.983333333312097</c:v>
                </c:pt>
                <c:pt idx="420">
                  <c:v>6.9999999999787121</c:v>
                </c:pt>
                <c:pt idx="421">
                  <c:v>7.0166666666453272</c:v>
                </c:pt>
                <c:pt idx="422">
                  <c:v>7.0333333333119441</c:v>
                </c:pt>
                <c:pt idx="423">
                  <c:v>7.049999999978561</c:v>
                </c:pt>
                <c:pt idx="424">
                  <c:v>7.0666666666451761</c:v>
                </c:pt>
                <c:pt idx="425">
                  <c:v>7.0833333333117912</c:v>
                </c:pt>
                <c:pt idx="426">
                  <c:v>7.099999999978408</c:v>
                </c:pt>
                <c:pt idx="427">
                  <c:v>7.1166666666450249</c:v>
                </c:pt>
                <c:pt idx="428">
                  <c:v>7.13333333331164</c:v>
                </c:pt>
                <c:pt idx="429">
                  <c:v>7.1499999999782551</c:v>
                </c:pt>
                <c:pt idx="430">
                  <c:v>7.166666666644872</c:v>
                </c:pt>
                <c:pt idx="431">
                  <c:v>7.1833333333114888</c:v>
                </c:pt>
                <c:pt idx="432">
                  <c:v>7.1999999999781039</c:v>
                </c:pt>
                <c:pt idx="433">
                  <c:v>7.216666666644719</c:v>
                </c:pt>
                <c:pt idx="434">
                  <c:v>7.2333333333113359</c:v>
                </c:pt>
                <c:pt idx="435">
                  <c:v>7.2499999999779527</c:v>
                </c:pt>
                <c:pt idx="436">
                  <c:v>7.2666666666445678</c:v>
                </c:pt>
                <c:pt idx="437">
                  <c:v>7.2833333333111829</c:v>
                </c:pt>
                <c:pt idx="438">
                  <c:v>7.2999999999777998</c:v>
                </c:pt>
                <c:pt idx="439">
                  <c:v>7.3166666666444167</c:v>
                </c:pt>
                <c:pt idx="440">
                  <c:v>7.3333333333110318</c:v>
                </c:pt>
                <c:pt idx="441">
                  <c:v>7.3499999999776469</c:v>
                </c:pt>
                <c:pt idx="442">
                  <c:v>7.3666666666442637</c:v>
                </c:pt>
                <c:pt idx="443">
                  <c:v>7.3833333333108806</c:v>
                </c:pt>
                <c:pt idx="444">
                  <c:v>7.3999999999774957</c:v>
                </c:pt>
                <c:pt idx="445">
                  <c:v>7.4166666666441108</c:v>
                </c:pt>
                <c:pt idx="446">
                  <c:v>7.4333333333107277</c:v>
                </c:pt>
                <c:pt idx="447">
                  <c:v>7.4499999999773445</c:v>
                </c:pt>
                <c:pt idx="448">
                  <c:v>7.4666666666439596</c:v>
                </c:pt>
                <c:pt idx="449">
                  <c:v>7.4833333333105747</c:v>
                </c:pt>
                <c:pt idx="450">
                  <c:v>7.4999999999771916</c:v>
                </c:pt>
                <c:pt idx="451">
                  <c:v>7.5166666666438084</c:v>
                </c:pt>
                <c:pt idx="452">
                  <c:v>7.5333333333104235</c:v>
                </c:pt>
                <c:pt idx="453">
                  <c:v>7.5499999999770386</c:v>
                </c:pt>
                <c:pt idx="454">
                  <c:v>7.5666666666436555</c:v>
                </c:pt>
                <c:pt idx="455">
                  <c:v>7.5833333333102724</c:v>
                </c:pt>
                <c:pt idx="456">
                  <c:v>7.5999999999768875</c:v>
                </c:pt>
                <c:pt idx="457">
                  <c:v>7.6166666666435026</c:v>
                </c:pt>
                <c:pt idx="458">
                  <c:v>7.6333333333101194</c:v>
                </c:pt>
                <c:pt idx="459">
                  <c:v>7.6499999999767363</c:v>
                </c:pt>
                <c:pt idx="460">
                  <c:v>7.6666666666433514</c:v>
                </c:pt>
                <c:pt idx="461">
                  <c:v>7.6833333333099665</c:v>
                </c:pt>
                <c:pt idx="462">
                  <c:v>7.6999999999765834</c:v>
                </c:pt>
                <c:pt idx="463">
                  <c:v>7.7166666666432002</c:v>
                </c:pt>
                <c:pt idx="464">
                  <c:v>7.7333333333098153</c:v>
                </c:pt>
                <c:pt idx="465">
                  <c:v>7.7499999999764304</c:v>
                </c:pt>
                <c:pt idx="466">
                  <c:v>7.7666666666430473</c:v>
                </c:pt>
                <c:pt idx="467">
                  <c:v>7.7833333333096641</c:v>
                </c:pt>
                <c:pt idx="468">
                  <c:v>7.7999999999762792</c:v>
                </c:pt>
                <c:pt idx="469">
                  <c:v>7.8166666666428943</c:v>
                </c:pt>
                <c:pt idx="470">
                  <c:v>7.8333333333095112</c:v>
                </c:pt>
                <c:pt idx="471">
                  <c:v>7.8499999999761281</c:v>
                </c:pt>
                <c:pt idx="472">
                  <c:v>7.8666666666427432</c:v>
                </c:pt>
                <c:pt idx="473">
                  <c:v>7.8833333333093583</c:v>
                </c:pt>
                <c:pt idx="474">
                  <c:v>7.8999999999759751</c:v>
                </c:pt>
                <c:pt idx="475">
                  <c:v>7.916666666642592</c:v>
                </c:pt>
                <c:pt idx="476">
                  <c:v>7.9333333333092071</c:v>
                </c:pt>
                <c:pt idx="477">
                  <c:v>7.9499999999758222</c:v>
                </c:pt>
                <c:pt idx="478">
                  <c:v>7.9666666666424391</c:v>
                </c:pt>
                <c:pt idx="479">
                  <c:v>7.9833333333090559</c:v>
                </c:pt>
                <c:pt idx="480">
                  <c:v>7.999999999975671</c:v>
                </c:pt>
                <c:pt idx="481">
                  <c:v>8.016666666642287</c:v>
                </c:pt>
                <c:pt idx="482">
                  <c:v>8.033333333308903</c:v>
                </c:pt>
                <c:pt idx="483">
                  <c:v>8.049999999975519</c:v>
                </c:pt>
                <c:pt idx="484">
                  <c:v>8.0666666666421349</c:v>
                </c:pt>
                <c:pt idx="485">
                  <c:v>8.0833333333087509</c:v>
                </c:pt>
                <c:pt idx="486">
                  <c:v>8.0999999999753669</c:v>
                </c:pt>
                <c:pt idx="487">
                  <c:v>8.1166666666419829</c:v>
                </c:pt>
                <c:pt idx="488">
                  <c:v>8.1333333333085989</c:v>
                </c:pt>
                <c:pt idx="489">
                  <c:v>8.1499999999752148</c:v>
                </c:pt>
                <c:pt idx="490">
                  <c:v>8.1666666666418308</c:v>
                </c:pt>
                <c:pt idx="491">
                  <c:v>8.1833333333084468</c:v>
                </c:pt>
                <c:pt idx="492">
                  <c:v>8.1999999999750628</c:v>
                </c:pt>
                <c:pt idx="493">
                  <c:v>8.2166666666416788</c:v>
                </c:pt>
                <c:pt idx="494">
                  <c:v>8.2333333333082948</c:v>
                </c:pt>
                <c:pt idx="495">
                  <c:v>8.2499999999749107</c:v>
                </c:pt>
                <c:pt idx="496">
                  <c:v>8.2666666666415267</c:v>
                </c:pt>
                <c:pt idx="497">
                  <c:v>8.2833333333081427</c:v>
                </c:pt>
                <c:pt idx="498">
                  <c:v>8.2999999999747587</c:v>
                </c:pt>
                <c:pt idx="499">
                  <c:v>8.3166666666413747</c:v>
                </c:pt>
                <c:pt idx="500">
                  <c:v>8.3333333333079906</c:v>
                </c:pt>
                <c:pt idx="501">
                  <c:v>8.3499999999746066</c:v>
                </c:pt>
                <c:pt idx="502">
                  <c:v>8.3666666666412226</c:v>
                </c:pt>
                <c:pt idx="503">
                  <c:v>8.3833333333078386</c:v>
                </c:pt>
                <c:pt idx="504">
                  <c:v>8.3999999999744546</c:v>
                </c:pt>
                <c:pt idx="505">
                  <c:v>8.4166666666410705</c:v>
                </c:pt>
                <c:pt idx="506">
                  <c:v>8.4333333333076865</c:v>
                </c:pt>
                <c:pt idx="507">
                  <c:v>8.4499999999743025</c:v>
                </c:pt>
                <c:pt idx="508">
                  <c:v>8.4666666666409185</c:v>
                </c:pt>
                <c:pt idx="509">
                  <c:v>8.4833333333075345</c:v>
                </c:pt>
                <c:pt idx="510">
                  <c:v>8.4999999999741505</c:v>
                </c:pt>
                <c:pt idx="511">
                  <c:v>8.5166666666407664</c:v>
                </c:pt>
                <c:pt idx="512">
                  <c:v>8.5333333333073824</c:v>
                </c:pt>
                <c:pt idx="513">
                  <c:v>8.5499999999739984</c:v>
                </c:pt>
                <c:pt idx="514">
                  <c:v>8.5666666666406126</c:v>
                </c:pt>
                <c:pt idx="515">
                  <c:v>8.5833333333072304</c:v>
                </c:pt>
                <c:pt idx="516">
                  <c:v>8.5999999999738463</c:v>
                </c:pt>
                <c:pt idx="517">
                  <c:v>8.6166666666404623</c:v>
                </c:pt>
                <c:pt idx="518">
                  <c:v>8.6333333333070801</c:v>
                </c:pt>
                <c:pt idx="519">
                  <c:v>8.6499999999736943</c:v>
                </c:pt>
                <c:pt idx="520">
                  <c:v>8.6666666666403103</c:v>
                </c:pt>
                <c:pt idx="521">
                  <c:v>8.6833333333069262</c:v>
                </c:pt>
                <c:pt idx="522">
                  <c:v>8.6999999999735405</c:v>
                </c:pt>
                <c:pt idx="523">
                  <c:v>8.7166666666401582</c:v>
                </c:pt>
                <c:pt idx="524">
                  <c:v>8.7333333333067742</c:v>
                </c:pt>
                <c:pt idx="525">
                  <c:v>8.7499999999733902</c:v>
                </c:pt>
                <c:pt idx="526">
                  <c:v>8.7666666666400079</c:v>
                </c:pt>
                <c:pt idx="527">
                  <c:v>8.7833333333066221</c:v>
                </c:pt>
                <c:pt idx="528">
                  <c:v>8.7999999999732381</c:v>
                </c:pt>
                <c:pt idx="529">
                  <c:v>8.8166666666398541</c:v>
                </c:pt>
                <c:pt idx="530">
                  <c:v>8.8333333333064683</c:v>
                </c:pt>
                <c:pt idx="531">
                  <c:v>8.8499999999730861</c:v>
                </c:pt>
                <c:pt idx="532">
                  <c:v>8.866666666639702</c:v>
                </c:pt>
                <c:pt idx="533">
                  <c:v>8.883333333306318</c:v>
                </c:pt>
                <c:pt idx="534">
                  <c:v>8.8999999999729358</c:v>
                </c:pt>
                <c:pt idx="535">
                  <c:v>8.91666666663955</c:v>
                </c:pt>
                <c:pt idx="536">
                  <c:v>8.933333333306166</c:v>
                </c:pt>
                <c:pt idx="537">
                  <c:v>8.9499999999727819</c:v>
                </c:pt>
                <c:pt idx="538">
                  <c:v>8.9666666666393962</c:v>
                </c:pt>
                <c:pt idx="539">
                  <c:v>8.9833333333060139</c:v>
                </c:pt>
                <c:pt idx="540">
                  <c:v>8.9999999999726299</c:v>
                </c:pt>
                <c:pt idx="541">
                  <c:v>9.0166666666392459</c:v>
                </c:pt>
                <c:pt idx="542">
                  <c:v>9.0333333333058636</c:v>
                </c:pt>
                <c:pt idx="543">
                  <c:v>9.0499999999724778</c:v>
                </c:pt>
                <c:pt idx="544">
                  <c:v>9.0666666666390938</c:v>
                </c:pt>
                <c:pt idx="545">
                  <c:v>9.0833333333057098</c:v>
                </c:pt>
                <c:pt idx="546">
                  <c:v>9.099999999972324</c:v>
                </c:pt>
                <c:pt idx="547">
                  <c:v>9.1166666666389418</c:v>
                </c:pt>
                <c:pt idx="548">
                  <c:v>9.1333333333055577</c:v>
                </c:pt>
                <c:pt idx="549">
                  <c:v>9.1499999999721737</c:v>
                </c:pt>
                <c:pt idx="550">
                  <c:v>9.1666666666387915</c:v>
                </c:pt>
                <c:pt idx="551">
                  <c:v>9.1833333333054057</c:v>
                </c:pt>
                <c:pt idx="552">
                  <c:v>9.1999999999720217</c:v>
                </c:pt>
                <c:pt idx="553">
                  <c:v>9.2166666666386377</c:v>
                </c:pt>
                <c:pt idx="554">
                  <c:v>9.2333333333052519</c:v>
                </c:pt>
                <c:pt idx="555">
                  <c:v>9.2499999999718696</c:v>
                </c:pt>
                <c:pt idx="556">
                  <c:v>9.2666666666384856</c:v>
                </c:pt>
                <c:pt idx="557">
                  <c:v>9.2833333333051016</c:v>
                </c:pt>
                <c:pt idx="558">
                  <c:v>9.2999999999717193</c:v>
                </c:pt>
                <c:pt idx="559">
                  <c:v>9.3166666666383335</c:v>
                </c:pt>
                <c:pt idx="560">
                  <c:v>9.3333333333049495</c:v>
                </c:pt>
                <c:pt idx="561">
                  <c:v>9.3499999999715655</c:v>
                </c:pt>
                <c:pt idx="562">
                  <c:v>9.3666666666381797</c:v>
                </c:pt>
                <c:pt idx="563">
                  <c:v>9.3833333333047975</c:v>
                </c:pt>
                <c:pt idx="564">
                  <c:v>9.3999999999714134</c:v>
                </c:pt>
                <c:pt idx="565">
                  <c:v>9.4166666666380294</c:v>
                </c:pt>
                <c:pt idx="566">
                  <c:v>9.4333333333046472</c:v>
                </c:pt>
                <c:pt idx="567">
                  <c:v>9.4499999999712614</c:v>
                </c:pt>
                <c:pt idx="568">
                  <c:v>9.4666666666378774</c:v>
                </c:pt>
                <c:pt idx="569">
                  <c:v>9.4833333333044934</c:v>
                </c:pt>
                <c:pt idx="570">
                  <c:v>9.4999999999711076</c:v>
                </c:pt>
                <c:pt idx="571">
                  <c:v>9.5166666666377253</c:v>
                </c:pt>
                <c:pt idx="572">
                  <c:v>9.5333333333043413</c:v>
                </c:pt>
                <c:pt idx="573">
                  <c:v>9.5499999999709573</c:v>
                </c:pt>
                <c:pt idx="574">
                  <c:v>9.566666666637575</c:v>
                </c:pt>
                <c:pt idx="575">
                  <c:v>9.5833333333041892</c:v>
                </c:pt>
                <c:pt idx="576">
                  <c:v>9.5999999999708052</c:v>
                </c:pt>
                <c:pt idx="577">
                  <c:v>9.6166666666374212</c:v>
                </c:pt>
                <c:pt idx="578">
                  <c:v>9.6333333333040354</c:v>
                </c:pt>
                <c:pt idx="579">
                  <c:v>9.6499999999706532</c:v>
                </c:pt>
                <c:pt idx="580">
                  <c:v>9.6666666666372691</c:v>
                </c:pt>
                <c:pt idx="581">
                  <c:v>9.6833333333038851</c:v>
                </c:pt>
                <c:pt idx="582">
                  <c:v>9.6999999999705029</c:v>
                </c:pt>
                <c:pt idx="583">
                  <c:v>9.7166666666371171</c:v>
                </c:pt>
                <c:pt idx="584">
                  <c:v>9.7333333333037331</c:v>
                </c:pt>
                <c:pt idx="585">
                  <c:v>9.7499999999703491</c:v>
                </c:pt>
                <c:pt idx="586">
                  <c:v>9.7666666666369633</c:v>
                </c:pt>
                <c:pt idx="587">
                  <c:v>9.783333333303581</c:v>
                </c:pt>
                <c:pt idx="588">
                  <c:v>9.799999999970197</c:v>
                </c:pt>
                <c:pt idx="589">
                  <c:v>9.816666666636813</c:v>
                </c:pt>
                <c:pt idx="590">
                  <c:v>9.8333333333034307</c:v>
                </c:pt>
                <c:pt idx="591">
                  <c:v>9.8499999999700449</c:v>
                </c:pt>
                <c:pt idx="592">
                  <c:v>9.8666666666366609</c:v>
                </c:pt>
                <c:pt idx="593">
                  <c:v>9.8833333333032769</c:v>
                </c:pt>
                <c:pt idx="594">
                  <c:v>9.8999999999698911</c:v>
                </c:pt>
                <c:pt idx="595">
                  <c:v>9.9166666666365089</c:v>
                </c:pt>
                <c:pt idx="596">
                  <c:v>9.9333333333031248</c:v>
                </c:pt>
                <c:pt idx="597">
                  <c:v>9.9499999999697408</c:v>
                </c:pt>
                <c:pt idx="598">
                  <c:v>9.9666666666363586</c:v>
                </c:pt>
                <c:pt idx="599">
                  <c:v>9.9833333333029728</c:v>
                </c:pt>
                <c:pt idx="600">
                  <c:v>9.9999999999695888</c:v>
                </c:pt>
                <c:pt idx="601">
                  <c:v>10.016666666636205</c:v>
                </c:pt>
                <c:pt idx="602">
                  <c:v>10.033333333302819</c:v>
                </c:pt>
                <c:pt idx="603">
                  <c:v>10.049999999969437</c:v>
                </c:pt>
                <c:pt idx="604">
                  <c:v>10.066666666636053</c:v>
                </c:pt>
                <c:pt idx="605">
                  <c:v>10.083333333302669</c:v>
                </c:pt>
                <c:pt idx="606">
                  <c:v>10.099999999969286</c:v>
                </c:pt>
                <c:pt idx="607">
                  <c:v>10.116666666635901</c:v>
                </c:pt>
                <c:pt idx="608">
                  <c:v>10.133333333302517</c:v>
                </c:pt>
                <c:pt idx="609">
                  <c:v>10.149999999969133</c:v>
                </c:pt>
                <c:pt idx="610">
                  <c:v>10.166666666635747</c:v>
                </c:pt>
                <c:pt idx="611">
                  <c:v>10.183333333302365</c:v>
                </c:pt>
                <c:pt idx="612">
                  <c:v>10.199999999968981</c:v>
                </c:pt>
                <c:pt idx="613">
                  <c:v>10.216666666635597</c:v>
                </c:pt>
                <c:pt idx="614">
                  <c:v>10.233333333302214</c:v>
                </c:pt>
                <c:pt idx="615">
                  <c:v>10.249999999968828</c:v>
                </c:pt>
                <c:pt idx="616">
                  <c:v>10.266666666635444</c:v>
                </c:pt>
                <c:pt idx="617">
                  <c:v>10.28333333330206</c:v>
                </c:pt>
                <c:pt idx="618">
                  <c:v>10.299999999968675</c:v>
                </c:pt>
                <c:pt idx="619">
                  <c:v>10.316666666635292</c:v>
                </c:pt>
                <c:pt idx="620">
                  <c:v>10.333333333301908</c:v>
                </c:pt>
                <c:pt idx="621">
                  <c:v>10.349999999968524</c:v>
                </c:pt>
                <c:pt idx="622">
                  <c:v>10.366666666635142</c:v>
                </c:pt>
                <c:pt idx="623">
                  <c:v>10.383333333301756</c:v>
                </c:pt>
                <c:pt idx="624">
                  <c:v>10.399999999968372</c:v>
                </c:pt>
                <c:pt idx="625">
                  <c:v>10.416666666634988</c:v>
                </c:pt>
                <c:pt idx="626">
                  <c:v>10.433333333301603</c:v>
                </c:pt>
                <c:pt idx="627">
                  <c:v>10.44999999996822</c:v>
                </c:pt>
                <c:pt idx="628">
                  <c:v>10.466666666634836</c:v>
                </c:pt>
                <c:pt idx="629">
                  <c:v>10.483333333301452</c:v>
                </c:pt>
                <c:pt idx="630">
                  <c:v>10.49999999996807</c:v>
                </c:pt>
                <c:pt idx="631">
                  <c:v>10.516666666634684</c:v>
                </c:pt>
                <c:pt idx="632">
                  <c:v>10.5333333333013</c:v>
                </c:pt>
                <c:pt idx="633">
                  <c:v>10.549999999967916</c:v>
                </c:pt>
                <c:pt idx="634">
                  <c:v>10.56666666663453</c:v>
                </c:pt>
                <c:pt idx="635">
                  <c:v>10.583333333301148</c:v>
                </c:pt>
                <c:pt idx="636">
                  <c:v>10.599999999967764</c:v>
                </c:pt>
                <c:pt idx="637">
                  <c:v>10.61666666663438</c:v>
                </c:pt>
                <c:pt idx="638">
                  <c:v>10.633333333300998</c:v>
                </c:pt>
                <c:pt idx="639">
                  <c:v>10.649999999967612</c:v>
                </c:pt>
                <c:pt idx="640">
                  <c:v>10.666666666634228</c:v>
                </c:pt>
                <c:pt idx="641">
                  <c:v>10.683333333300844</c:v>
                </c:pt>
                <c:pt idx="642">
                  <c:v>10.699999999967458</c:v>
                </c:pt>
                <c:pt idx="643">
                  <c:v>10.716666666634076</c:v>
                </c:pt>
                <c:pt idx="644">
                  <c:v>10.733333333300692</c:v>
                </c:pt>
                <c:pt idx="645">
                  <c:v>10.749999999967308</c:v>
                </c:pt>
                <c:pt idx="646">
                  <c:v>10.766666666633926</c:v>
                </c:pt>
                <c:pt idx="647">
                  <c:v>10.78333333330054</c:v>
                </c:pt>
                <c:pt idx="648">
                  <c:v>10.799999999967156</c:v>
                </c:pt>
                <c:pt idx="649">
                  <c:v>10.816666666633772</c:v>
                </c:pt>
                <c:pt idx="650">
                  <c:v>10.833333333300386</c:v>
                </c:pt>
                <c:pt idx="651">
                  <c:v>10.849999999967004</c:v>
                </c:pt>
                <c:pt idx="652">
                  <c:v>10.86666666663362</c:v>
                </c:pt>
                <c:pt idx="653">
                  <c:v>10.883333333300236</c:v>
                </c:pt>
                <c:pt idx="654">
                  <c:v>10.899999999966854</c:v>
                </c:pt>
                <c:pt idx="655">
                  <c:v>10.916666666633468</c:v>
                </c:pt>
                <c:pt idx="656">
                  <c:v>10.933333333300084</c:v>
                </c:pt>
                <c:pt idx="657">
                  <c:v>10.9499999999667</c:v>
                </c:pt>
                <c:pt idx="658">
                  <c:v>10.966666666633314</c:v>
                </c:pt>
                <c:pt idx="659">
                  <c:v>10.983333333299932</c:v>
                </c:pt>
                <c:pt idx="660">
                  <c:v>10.999999999966548</c:v>
                </c:pt>
                <c:pt idx="661">
                  <c:v>11.016666666633164</c:v>
                </c:pt>
                <c:pt idx="662">
                  <c:v>11.033333333299781</c:v>
                </c:pt>
                <c:pt idx="663">
                  <c:v>11.049999999966396</c:v>
                </c:pt>
                <c:pt idx="664">
                  <c:v>11.066666666633012</c:v>
                </c:pt>
                <c:pt idx="665">
                  <c:v>11.083333333299628</c:v>
                </c:pt>
                <c:pt idx="666">
                  <c:v>11.099999999966242</c:v>
                </c:pt>
                <c:pt idx="667">
                  <c:v>11.11666666663286</c:v>
                </c:pt>
                <c:pt idx="668">
                  <c:v>11.133333333299475</c:v>
                </c:pt>
                <c:pt idx="669">
                  <c:v>11.149999999966091</c:v>
                </c:pt>
                <c:pt idx="670">
                  <c:v>11.166666666632709</c:v>
                </c:pt>
                <c:pt idx="671">
                  <c:v>11.183333333299323</c:v>
                </c:pt>
                <c:pt idx="672">
                  <c:v>11.199999999965939</c:v>
                </c:pt>
                <c:pt idx="673">
                  <c:v>11.216666666632555</c:v>
                </c:pt>
                <c:pt idx="674">
                  <c:v>11.23333333329917</c:v>
                </c:pt>
                <c:pt idx="675">
                  <c:v>11.249999999965787</c:v>
                </c:pt>
                <c:pt idx="676">
                  <c:v>11.266666666632403</c:v>
                </c:pt>
                <c:pt idx="677">
                  <c:v>11.283333333299019</c:v>
                </c:pt>
                <c:pt idx="678">
                  <c:v>11.299999999965637</c:v>
                </c:pt>
                <c:pt idx="679">
                  <c:v>11.316666666632251</c:v>
                </c:pt>
                <c:pt idx="680">
                  <c:v>11.333333333298867</c:v>
                </c:pt>
                <c:pt idx="681">
                  <c:v>11.349999999965483</c:v>
                </c:pt>
                <c:pt idx="682">
                  <c:v>11.366666666632097</c:v>
                </c:pt>
                <c:pt idx="683">
                  <c:v>11.383333333298715</c:v>
                </c:pt>
                <c:pt idx="684">
                  <c:v>11.399999999965331</c:v>
                </c:pt>
                <c:pt idx="685">
                  <c:v>11.416666666631947</c:v>
                </c:pt>
                <c:pt idx="686">
                  <c:v>11.433333333298565</c:v>
                </c:pt>
                <c:pt idx="687">
                  <c:v>11.449999999965179</c:v>
                </c:pt>
                <c:pt idx="688">
                  <c:v>11.466666666631795</c:v>
                </c:pt>
                <c:pt idx="689">
                  <c:v>11.483333333298411</c:v>
                </c:pt>
                <c:pt idx="690">
                  <c:v>11.499999999965025</c:v>
                </c:pt>
                <c:pt idx="691">
                  <c:v>11.516666666631643</c:v>
                </c:pt>
                <c:pt idx="692">
                  <c:v>11.533333333298259</c:v>
                </c:pt>
                <c:pt idx="693">
                  <c:v>11.549999999964875</c:v>
                </c:pt>
                <c:pt idx="694">
                  <c:v>11.566666666631493</c:v>
                </c:pt>
                <c:pt idx="695">
                  <c:v>11.583333333298107</c:v>
                </c:pt>
                <c:pt idx="696">
                  <c:v>11.599999999964723</c:v>
                </c:pt>
                <c:pt idx="697">
                  <c:v>11.616666666631339</c:v>
                </c:pt>
                <c:pt idx="698">
                  <c:v>11.633333333297953</c:v>
                </c:pt>
                <c:pt idx="699">
                  <c:v>11.649999999964571</c:v>
                </c:pt>
                <c:pt idx="700">
                  <c:v>11.666666666631187</c:v>
                </c:pt>
                <c:pt idx="701">
                  <c:v>11.683333333297803</c:v>
                </c:pt>
                <c:pt idx="702">
                  <c:v>11.699999999964421</c:v>
                </c:pt>
                <c:pt idx="703">
                  <c:v>11.716666666631035</c:v>
                </c:pt>
                <c:pt idx="704">
                  <c:v>11.733333333297651</c:v>
                </c:pt>
                <c:pt idx="705">
                  <c:v>11.749999999964267</c:v>
                </c:pt>
                <c:pt idx="706">
                  <c:v>11.766666666630881</c:v>
                </c:pt>
                <c:pt idx="707">
                  <c:v>11.783333333297499</c:v>
                </c:pt>
                <c:pt idx="708">
                  <c:v>11.799999999964115</c:v>
                </c:pt>
                <c:pt idx="709">
                  <c:v>11.816666666630731</c:v>
                </c:pt>
                <c:pt idx="710">
                  <c:v>11.833333333297348</c:v>
                </c:pt>
                <c:pt idx="711">
                  <c:v>11.849999999963963</c:v>
                </c:pt>
                <c:pt idx="712">
                  <c:v>11.866666666630579</c:v>
                </c:pt>
                <c:pt idx="713">
                  <c:v>11.883333333297195</c:v>
                </c:pt>
                <c:pt idx="714">
                  <c:v>11.899999999963809</c:v>
                </c:pt>
                <c:pt idx="715">
                  <c:v>11.916666666630427</c:v>
                </c:pt>
                <c:pt idx="716">
                  <c:v>11.933333333297043</c:v>
                </c:pt>
                <c:pt idx="717">
                  <c:v>11.949999999963659</c:v>
                </c:pt>
                <c:pt idx="718">
                  <c:v>11.966666666630276</c:v>
                </c:pt>
                <c:pt idx="719">
                  <c:v>11.983333333296891</c:v>
                </c:pt>
                <c:pt idx="720">
                  <c:v>11.999999999963507</c:v>
                </c:pt>
                <c:pt idx="721">
                  <c:v>12.016666666630123</c:v>
                </c:pt>
                <c:pt idx="722">
                  <c:v>12.033333333296737</c:v>
                </c:pt>
                <c:pt idx="723">
                  <c:v>12.049999999963354</c:v>
                </c:pt>
                <c:pt idx="724">
                  <c:v>12.06666666662997</c:v>
                </c:pt>
                <c:pt idx="725">
                  <c:v>12.083333333296586</c:v>
                </c:pt>
                <c:pt idx="726">
                  <c:v>12.099999999963204</c:v>
                </c:pt>
                <c:pt idx="727">
                  <c:v>12.116666666629818</c:v>
                </c:pt>
                <c:pt idx="728">
                  <c:v>12.133333333296434</c:v>
                </c:pt>
                <c:pt idx="729">
                  <c:v>12.14999999996305</c:v>
                </c:pt>
                <c:pt idx="730">
                  <c:v>12.166666666629665</c:v>
                </c:pt>
                <c:pt idx="731">
                  <c:v>12.183333333296282</c:v>
                </c:pt>
                <c:pt idx="732">
                  <c:v>12.199999999962898</c:v>
                </c:pt>
                <c:pt idx="733">
                  <c:v>12.216666666629514</c:v>
                </c:pt>
                <c:pt idx="734">
                  <c:v>12.233333333296132</c:v>
                </c:pt>
                <c:pt idx="735">
                  <c:v>12.249999999962746</c:v>
                </c:pt>
                <c:pt idx="736">
                  <c:v>12.266666666629362</c:v>
                </c:pt>
                <c:pt idx="737">
                  <c:v>12.283333333295978</c:v>
                </c:pt>
                <c:pt idx="738">
                  <c:v>12.299999999962592</c:v>
                </c:pt>
                <c:pt idx="739">
                  <c:v>12.31666666662921</c:v>
                </c:pt>
                <c:pt idx="740">
                  <c:v>12.333333333295826</c:v>
                </c:pt>
                <c:pt idx="741">
                  <c:v>12.349999999962442</c:v>
                </c:pt>
                <c:pt idx="742">
                  <c:v>12.36666666662906</c:v>
                </c:pt>
                <c:pt idx="743">
                  <c:v>12.383333333295674</c:v>
                </c:pt>
                <c:pt idx="744">
                  <c:v>12.39999999996229</c:v>
                </c:pt>
                <c:pt idx="745">
                  <c:v>12.416666666628906</c:v>
                </c:pt>
                <c:pt idx="746">
                  <c:v>12.43333333329552</c:v>
                </c:pt>
                <c:pt idx="747">
                  <c:v>12.449999999962138</c:v>
                </c:pt>
                <c:pt idx="748">
                  <c:v>12.466666666628754</c:v>
                </c:pt>
                <c:pt idx="749">
                  <c:v>12.48333333329537</c:v>
                </c:pt>
                <c:pt idx="750">
                  <c:v>12.499999999961988</c:v>
                </c:pt>
                <c:pt idx="751">
                  <c:v>12.516666666628602</c:v>
                </c:pt>
                <c:pt idx="752">
                  <c:v>12.533333333295218</c:v>
                </c:pt>
                <c:pt idx="753">
                  <c:v>12.549999999961834</c:v>
                </c:pt>
                <c:pt idx="754">
                  <c:v>12.566666666628448</c:v>
                </c:pt>
                <c:pt idx="755">
                  <c:v>12.583333333295066</c:v>
                </c:pt>
                <c:pt idx="756">
                  <c:v>12.599999999961682</c:v>
                </c:pt>
              </c:numCache>
            </c:numRef>
          </c:xVal>
          <c:yVal>
            <c:numRef>
              <c:f>No.1_整理例!$L$11:$L$1000</c:f>
              <c:numCache>
                <c:formatCode>General</c:formatCode>
                <c:ptCount val="990"/>
                <c:pt idx="0">
                  <c:v>3.1E-2</c:v>
                </c:pt>
                <c:pt idx="1">
                  <c:v>3.1E-2</c:v>
                </c:pt>
                <c:pt idx="2">
                  <c:v>3.1E-2</c:v>
                </c:pt>
                <c:pt idx="3">
                  <c:v>3.1E-2</c:v>
                </c:pt>
                <c:pt idx="4">
                  <c:v>3.2000000000000001E-2</c:v>
                </c:pt>
                <c:pt idx="5">
                  <c:v>3.1E-2</c:v>
                </c:pt>
                <c:pt idx="6">
                  <c:v>3.2000000000000001E-2</c:v>
                </c:pt>
                <c:pt idx="7">
                  <c:v>3.2000000000000001E-2</c:v>
                </c:pt>
                <c:pt idx="8">
                  <c:v>3.2000000000000001E-2</c:v>
                </c:pt>
                <c:pt idx="9">
                  <c:v>3.2000000000000001E-2</c:v>
                </c:pt>
                <c:pt idx="10">
                  <c:v>3.2000000000000001E-2</c:v>
                </c:pt>
                <c:pt idx="11">
                  <c:v>3.2000000000000001E-2</c:v>
                </c:pt>
                <c:pt idx="12">
                  <c:v>3.2000000000000001E-2</c:v>
                </c:pt>
                <c:pt idx="13">
                  <c:v>3.2000000000000001E-2</c:v>
                </c:pt>
                <c:pt idx="14">
                  <c:v>3.2000000000000001E-2</c:v>
                </c:pt>
                <c:pt idx="15">
                  <c:v>3.2000000000000001E-2</c:v>
                </c:pt>
                <c:pt idx="16">
                  <c:v>3.2000000000000001E-2</c:v>
                </c:pt>
                <c:pt idx="17">
                  <c:v>3.2000000000000001E-2</c:v>
                </c:pt>
                <c:pt idx="18">
                  <c:v>3.2000000000000001E-2</c:v>
                </c:pt>
                <c:pt idx="19">
                  <c:v>3.2000000000000001E-2</c:v>
                </c:pt>
                <c:pt idx="20">
                  <c:v>3.2000000000000001E-2</c:v>
                </c:pt>
                <c:pt idx="21">
                  <c:v>3.2000000000000001E-2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3.1E-2</c:v>
                </c:pt>
                <c:pt idx="32">
                  <c:v>3.1E-2</c:v>
                </c:pt>
                <c:pt idx="33">
                  <c:v>3.1E-2</c:v>
                </c:pt>
                <c:pt idx="34">
                  <c:v>3.1E-2</c:v>
                </c:pt>
                <c:pt idx="35">
                  <c:v>3.1E-2</c:v>
                </c:pt>
                <c:pt idx="36">
                  <c:v>3.1E-2</c:v>
                </c:pt>
                <c:pt idx="37">
                  <c:v>3.1E-2</c:v>
                </c:pt>
                <c:pt idx="38">
                  <c:v>3.1E-2</c:v>
                </c:pt>
                <c:pt idx="39">
                  <c:v>3.1E-2</c:v>
                </c:pt>
                <c:pt idx="40">
                  <c:v>3.1E-2</c:v>
                </c:pt>
                <c:pt idx="41">
                  <c:v>3.1E-2</c:v>
                </c:pt>
                <c:pt idx="42">
                  <c:v>3.1E-2</c:v>
                </c:pt>
                <c:pt idx="43">
                  <c:v>3.1E-2</c:v>
                </c:pt>
                <c:pt idx="44">
                  <c:v>3.1E-2</c:v>
                </c:pt>
                <c:pt idx="45">
                  <c:v>3.1E-2</c:v>
                </c:pt>
                <c:pt idx="46">
                  <c:v>3.1E-2</c:v>
                </c:pt>
                <c:pt idx="47">
                  <c:v>3.1E-2</c:v>
                </c:pt>
                <c:pt idx="48">
                  <c:v>3.1E-2</c:v>
                </c:pt>
                <c:pt idx="49">
                  <c:v>3.2000000000000001E-2</c:v>
                </c:pt>
                <c:pt idx="50">
                  <c:v>3.2000000000000001E-2</c:v>
                </c:pt>
                <c:pt idx="51">
                  <c:v>3.2000000000000001E-2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3.2000000000000001E-2</c:v>
                </c:pt>
                <c:pt idx="55">
                  <c:v>3.2000000000000001E-2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3.2000000000000001E-2</c:v>
                </c:pt>
                <c:pt idx="60">
                  <c:v>3.2000000000000001E-2</c:v>
                </c:pt>
                <c:pt idx="61">
                  <c:v>3.2000000000000001E-2</c:v>
                </c:pt>
                <c:pt idx="62">
                  <c:v>3.2000000000000001E-2</c:v>
                </c:pt>
                <c:pt idx="63">
                  <c:v>3.2000000000000001E-2</c:v>
                </c:pt>
                <c:pt idx="64">
                  <c:v>3.2000000000000001E-2</c:v>
                </c:pt>
                <c:pt idx="65">
                  <c:v>3.1E-2</c:v>
                </c:pt>
                <c:pt idx="66">
                  <c:v>3.1E-2</c:v>
                </c:pt>
                <c:pt idx="67">
                  <c:v>3.1E-2</c:v>
                </c:pt>
                <c:pt idx="68">
                  <c:v>3.1E-2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3.1E-2</c:v>
                </c:pt>
                <c:pt idx="81">
                  <c:v>3.1E-2</c:v>
                </c:pt>
                <c:pt idx="82">
                  <c:v>3.1E-2</c:v>
                </c:pt>
                <c:pt idx="83">
                  <c:v>3.1E-2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0</c:v>
                </c:pt>
                <c:pt idx="88">
                  <c:v>3.1E-2</c:v>
                </c:pt>
                <c:pt idx="89">
                  <c:v>3.2000000000000001E-2</c:v>
                </c:pt>
                <c:pt idx="90">
                  <c:v>0</c:v>
                </c:pt>
                <c:pt idx="91">
                  <c:v>3.4000000000000002E-2</c:v>
                </c:pt>
                <c:pt idx="92">
                  <c:v>3.5000000000000003E-2</c:v>
                </c:pt>
                <c:pt idx="93">
                  <c:v>4.0000000000000008E-2</c:v>
                </c:pt>
                <c:pt idx="94">
                  <c:v>4.9000000000000016E-2</c:v>
                </c:pt>
                <c:pt idx="95">
                  <c:v>5.6000000000000022E-2</c:v>
                </c:pt>
                <c:pt idx="96">
                  <c:v>6.7000000000000032E-2</c:v>
                </c:pt>
                <c:pt idx="97">
                  <c:v>7.3000000000000037E-2</c:v>
                </c:pt>
                <c:pt idx="98">
                  <c:v>7.9000000000000042E-2</c:v>
                </c:pt>
                <c:pt idx="99">
                  <c:v>8.0000000000000043E-2</c:v>
                </c:pt>
                <c:pt idx="100">
                  <c:v>8.0000000000000043E-2</c:v>
                </c:pt>
                <c:pt idx="101">
                  <c:v>7.7000000000000041E-2</c:v>
                </c:pt>
                <c:pt idx="102">
                  <c:v>7.7000000000000041E-2</c:v>
                </c:pt>
                <c:pt idx="103">
                  <c:v>7.9000000000000042E-2</c:v>
                </c:pt>
                <c:pt idx="104">
                  <c:v>7.7000000000000041E-2</c:v>
                </c:pt>
                <c:pt idx="105">
                  <c:v>7.7000000000000041E-2</c:v>
                </c:pt>
                <c:pt idx="106">
                  <c:v>7.7000000000000041E-2</c:v>
                </c:pt>
                <c:pt idx="107">
                  <c:v>7.7000000000000041E-2</c:v>
                </c:pt>
                <c:pt idx="108">
                  <c:v>7.600000000000004E-2</c:v>
                </c:pt>
                <c:pt idx="109">
                  <c:v>7.600000000000004E-2</c:v>
                </c:pt>
                <c:pt idx="110">
                  <c:v>7.600000000000004E-2</c:v>
                </c:pt>
                <c:pt idx="111">
                  <c:v>7.600000000000004E-2</c:v>
                </c:pt>
                <c:pt idx="112">
                  <c:v>7.3000000000000037E-2</c:v>
                </c:pt>
                <c:pt idx="113">
                  <c:v>7.3000000000000037E-2</c:v>
                </c:pt>
                <c:pt idx="114">
                  <c:v>7.3000000000000037E-2</c:v>
                </c:pt>
                <c:pt idx="115">
                  <c:v>7.3000000000000037E-2</c:v>
                </c:pt>
                <c:pt idx="116">
                  <c:v>7.3000000000000037E-2</c:v>
                </c:pt>
                <c:pt idx="117">
                  <c:v>7.1000000000000035E-2</c:v>
                </c:pt>
                <c:pt idx="118">
                  <c:v>7.1000000000000035E-2</c:v>
                </c:pt>
                <c:pt idx="119">
                  <c:v>7.1000000000000035E-2</c:v>
                </c:pt>
                <c:pt idx="120">
                  <c:v>7.1000000000000035E-2</c:v>
                </c:pt>
                <c:pt idx="121">
                  <c:v>7.0000000000000034E-2</c:v>
                </c:pt>
                <c:pt idx="122">
                  <c:v>7.0000000000000034E-2</c:v>
                </c:pt>
                <c:pt idx="123">
                  <c:v>7.0000000000000034E-2</c:v>
                </c:pt>
                <c:pt idx="124">
                  <c:v>6.8000000000000033E-2</c:v>
                </c:pt>
                <c:pt idx="125">
                  <c:v>6.8000000000000033E-2</c:v>
                </c:pt>
                <c:pt idx="126">
                  <c:v>6.8000000000000033E-2</c:v>
                </c:pt>
                <c:pt idx="127">
                  <c:v>6.7000000000000032E-2</c:v>
                </c:pt>
                <c:pt idx="128">
                  <c:v>6.7000000000000032E-2</c:v>
                </c:pt>
                <c:pt idx="129">
                  <c:v>6.7000000000000032E-2</c:v>
                </c:pt>
                <c:pt idx="130">
                  <c:v>6.7000000000000032E-2</c:v>
                </c:pt>
                <c:pt idx="131">
                  <c:v>6.500000000000003E-2</c:v>
                </c:pt>
                <c:pt idx="132">
                  <c:v>6.500000000000003E-2</c:v>
                </c:pt>
                <c:pt idx="133">
                  <c:v>6.4000000000000029E-2</c:v>
                </c:pt>
                <c:pt idx="134">
                  <c:v>6.4000000000000029E-2</c:v>
                </c:pt>
                <c:pt idx="135">
                  <c:v>6.4000000000000029E-2</c:v>
                </c:pt>
                <c:pt idx="136">
                  <c:v>6.2000000000000027E-2</c:v>
                </c:pt>
                <c:pt idx="137">
                  <c:v>6.2000000000000027E-2</c:v>
                </c:pt>
                <c:pt idx="138">
                  <c:v>6.2000000000000027E-2</c:v>
                </c:pt>
                <c:pt idx="139">
                  <c:v>6.1000000000000026E-2</c:v>
                </c:pt>
                <c:pt idx="140">
                  <c:v>6.1000000000000026E-2</c:v>
                </c:pt>
                <c:pt idx="141">
                  <c:v>5.9000000000000025E-2</c:v>
                </c:pt>
                <c:pt idx="142">
                  <c:v>5.9000000000000025E-2</c:v>
                </c:pt>
                <c:pt idx="143">
                  <c:v>5.9000000000000025E-2</c:v>
                </c:pt>
                <c:pt idx="144">
                  <c:v>5.9000000000000025E-2</c:v>
                </c:pt>
                <c:pt idx="145">
                  <c:v>5.9000000000000025E-2</c:v>
                </c:pt>
                <c:pt idx="146">
                  <c:v>5.6000000000000022E-2</c:v>
                </c:pt>
                <c:pt idx="147">
                  <c:v>5.6000000000000022E-2</c:v>
                </c:pt>
                <c:pt idx="148">
                  <c:v>5.6000000000000022E-2</c:v>
                </c:pt>
                <c:pt idx="149">
                  <c:v>5.5000000000000021E-2</c:v>
                </c:pt>
                <c:pt idx="150">
                  <c:v>5.5000000000000021E-2</c:v>
                </c:pt>
                <c:pt idx="151">
                  <c:v>5.5000000000000021E-2</c:v>
                </c:pt>
                <c:pt idx="152">
                  <c:v>5.5000000000000021E-2</c:v>
                </c:pt>
                <c:pt idx="153">
                  <c:v>5.5000000000000021E-2</c:v>
                </c:pt>
                <c:pt idx="154">
                  <c:v>5.2000000000000018E-2</c:v>
                </c:pt>
                <c:pt idx="155">
                  <c:v>5.2000000000000018E-2</c:v>
                </c:pt>
                <c:pt idx="156">
                  <c:v>5.2000000000000018E-2</c:v>
                </c:pt>
                <c:pt idx="157">
                  <c:v>5.0000000000000017E-2</c:v>
                </c:pt>
                <c:pt idx="158">
                  <c:v>5.0000000000000017E-2</c:v>
                </c:pt>
                <c:pt idx="159">
                  <c:v>5.0000000000000017E-2</c:v>
                </c:pt>
                <c:pt idx="160">
                  <c:v>5.0000000000000017E-2</c:v>
                </c:pt>
                <c:pt idx="161">
                  <c:v>4.9000000000000016E-2</c:v>
                </c:pt>
                <c:pt idx="162">
                  <c:v>4.9000000000000016E-2</c:v>
                </c:pt>
                <c:pt idx="163">
                  <c:v>4.7000000000000014E-2</c:v>
                </c:pt>
                <c:pt idx="164">
                  <c:v>4.7000000000000014E-2</c:v>
                </c:pt>
                <c:pt idx="165">
                  <c:v>4.6000000000000013E-2</c:v>
                </c:pt>
                <c:pt idx="166">
                  <c:v>4.6000000000000013E-2</c:v>
                </c:pt>
                <c:pt idx="167">
                  <c:v>4.6000000000000013E-2</c:v>
                </c:pt>
                <c:pt idx="168">
                  <c:v>4.6000000000000013E-2</c:v>
                </c:pt>
                <c:pt idx="169">
                  <c:v>4.6000000000000013E-2</c:v>
                </c:pt>
                <c:pt idx="170">
                  <c:v>4.4000000000000011E-2</c:v>
                </c:pt>
                <c:pt idx="171">
                  <c:v>4.4000000000000011E-2</c:v>
                </c:pt>
                <c:pt idx="172">
                  <c:v>4.4000000000000011E-2</c:v>
                </c:pt>
                <c:pt idx="173">
                  <c:v>4.4000000000000011E-2</c:v>
                </c:pt>
                <c:pt idx="174">
                  <c:v>4.1000000000000009E-2</c:v>
                </c:pt>
                <c:pt idx="175">
                  <c:v>4.1000000000000009E-2</c:v>
                </c:pt>
                <c:pt idx="176">
                  <c:v>4.1000000000000009E-2</c:v>
                </c:pt>
                <c:pt idx="177">
                  <c:v>4.1000000000000009E-2</c:v>
                </c:pt>
                <c:pt idx="178">
                  <c:v>4.1000000000000009E-2</c:v>
                </c:pt>
                <c:pt idx="179">
                  <c:v>4.0000000000000008E-2</c:v>
                </c:pt>
                <c:pt idx="180">
                  <c:v>4.0000000000000008E-2</c:v>
                </c:pt>
                <c:pt idx="181">
                  <c:v>4.0000000000000008E-2</c:v>
                </c:pt>
                <c:pt idx="182">
                  <c:v>4.0000000000000008E-2</c:v>
                </c:pt>
                <c:pt idx="183">
                  <c:v>4.0000000000000008E-2</c:v>
                </c:pt>
                <c:pt idx="184">
                  <c:v>4.0000000000000008E-2</c:v>
                </c:pt>
                <c:pt idx="185">
                  <c:v>4.0000000000000008E-2</c:v>
                </c:pt>
                <c:pt idx="186">
                  <c:v>3.8000000000000006E-2</c:v>
                </c:pt>
                <c:pt idx="187">
                  <c:v>3.8000000000000006E-2</c:v>
                </c:pt>
                <c:pt idx="188">
                  <c:v>3.8000000000000006E-2</c:v>
                </c:pt>
                <c:pt idx="189">
                  <c:v>3.7000000000000005E-2</c:v>
                </c:pt>
                <c:pt idx="190">
                  <c:v>3.7000000000000005E-2</c:v>
                </c:pt>
                <c:pt idx="191">
                  <c:v>3.7000000000000005E-2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4.4000000000000011E-2</c:v>
                </c:pt>
                <c:pt idx="196">
                  <c:v>5.5000000000000021E-2</c:v>
                </c:pt>
                <c:pt idx="197">
                  <c:v>5.9000000000000025E-2</c:v>
                </c:pt>
                <c:pt idx="198">
                  <c:v>6.7000000000000032E-2</c:v>
                </c:pt>
                <c:pt idx="199">
                  <c:v>7.3000000000000037E-2</c:v>
                </c:pt>
                <c:pt idx="200">
                  <c:v>8.7999999999999939E-2</c:v>
                </c:pt>
                <c:pt idx="201">
                  <c:v>8.5999999999999938E-2</c:v>
                </c:pt>
                <c:pt idx="202">
                  <c:v>8.4999999999999937E-2</c:v>
                </c:pt>
                <c:pt idx="203">
                  <c:v>8.4999999999999937E-2</c:v>
                </c:pt>
                <c:pt idx="204">
                  <c:v>8.4999999999999937E-2</c:v>
                </c:pt>
                <c:pt idx="205">
                  <c:v>8.2999999999999935E-2</c:v>
                </c:pt>
                <c:pt idx="206">
                  <c:v>8.2999999999999935E-2</c:v>
                </c:pt>
                <c:pt idx="207">
                  <c:v>8.2999999999999935E-2</c:v>
                </c:pt>
                <c:pt idx="208">
                  <c:v>8.2000000000000045E-2</c:v>
                </c:pt>
                <c:pt idx="209">
                  <c:v>8.2000000000000045E-2</c:v>
                </c:pt>
                <c:pt idx="210">
                  <c:v>8.2000000000000045E-2</c:v>
                </c:pt>
                <c:pt idx="211">
                  <c:v>8.2000000000000045E-2</c:v>
                </c:pt>
                <c:pt idx="212">
                  <c:v>8.0000000000000043E-2</c:v>
                </c:pt>
                <c:pt idx="213">
                  <c:v>8.1000000000000044E-2</c:v>
                </c:pt>
                <c:pt idx="214">
                  <c:v>8.0000000000000043E-2</c:v>
                </c:pt>
                <c:pt idx="215">
                  <c:v>7.7000000000000041E-2</c:v>
                </c:pt>
                <c:pt idx="216">
                  <c:v>7.7000000000000041E-2</c:v>
                </c:pt>
                <c:pt idx="217">
                  <c:v>7.7000000000000041E-2</c:v>
                </c:pt>
                <c:pt idx="218">
                  <c:v>7.600000000000004E-2</c:v>
                </c:pt>
                <c:pt idx="219">
                  <c:v>7.600000000000004E-2</c:v>
                </c:pt>
                <c:pt idx="220">
                  <c:v>7.600000000000004E-2</c:v>
                </c:pt>
                <c:pt idx="221">
                  <c:v>7.4000000000000038E-2</c:v>
                </c:pt>
                <c:pt idx="222">
                  <c:v>7.4000000000000038E-2</c:v>
                </c:pt>
                <c:pt idx="223">
                  <c:v>7.4000000000000038E-2</c:v>
                </c:pt>
                <c:pt idx="224">
                  <c:v>7.4000000000000038E-2</c:v>
                </c:pt>
                <c:pt idx="225">
                  <c:v>7.3000000000000037E-2</c:v>
                </c:pt>
                <c:pt idx="226">
                  <c:v>7.3000000000000037E-2</c:v>
                </c:pt>
                <c:pt idx="227">
                  <c:v>7.3000000000000037E-2</c:v>
                </c:pt>
                <c:pt idx="228">
                  <c:v>7.3000000000000037E-2</c:v>
                </c:pt>
                <c:pt idx="229">
                  <c:v>7.1000000000000035E-2</c:v>
                </c:pt>
                <c:pt idx="230">
                  <c:v>7.1000000000000035E-2</c:v>
                </c:pt>
                <c:pt idx="231">
                  <c:v>7.1000000000000035E-2</c:v>
                </c:pt>
                <c:pt idx="232">
                  <c:v>7.0000000000000034E-2</c:v>
                </c:pt>
                <c:pt idx="233">
                  <c:v>6.8000000000000033E-2</c:v>
                </c:pt>
                <c:pt idx="234">
                  <c:v>6.8000000000000033E-2</c:v>
                </c:pt>
                <c:pt idx="235">
                  <c:v>6.7000000000000032E-2</c:v>
                </c:pt>
                <c:pt idx="236">
                  <c:v>6.7000000000000032E-2</c:v>
                </c:pt>
                <c:pt idx="237">
                  <c:v>6.7000000000000032E-2</c:v>
                </c:pt>
                <c:pt idx="238">
                  <c:v>6.500000000000003E-2</c:v>
                </c:pt>
                <c:pt idx="239">
                  <c:v>6.500000000000003E-2</c:v>
                </c:pt>
                <c:pt idx="240">
                  <c:v>6.500000000000003E-2</c:v>
                </c:pt>
                <c:pt idx="241">
                  <c:v>6.4000000000000029E-2</c:v>
                </c:pt>
                <c:pt idx="242">
                  <c:v>6.4000000000000029E-2</c:v>
                </c:pt>
                <c:pt idx="243">
                  <c:v>6.4000000000000029E-2</c:v>
                </c:pt>
                <c:pt idx="244">
                  <c:v>6.4000000000000029E-2</c:v>
                </c:pt>
                <c:pt idx="245">
                  <c:v>6.2000000000000027E-2</c:v>
                </c:pt>
                <c:pt idx="246">
                  <c:v>6.2000000000000027E-2</c:v>
                </c:pt>
                <c:pt idx="247">
                  <c:v>6.2000000000000027E-2</c:v>
                </c:pt>
                <c:pt idx="248">
                  <c:v>6.1000000000000026E-2</c:v>
                </c:pt>
                <c:pt idx="249">
                  <c:v>6.1000000000000026E-2</c:v>
                </c:pt>
                <c:pt idx="250">
                  <c:v>6.1000000000000026E-2</c:v>
                </c:pt>
                <c:pt idx="251">
                  <c:v>5.9000000000000025E-2</c:v>
                </c:pt>
                <c:pt idx="252">
                  <c:v>5.9000000000000025E-2</c:v>
                </c:pt>
                <c:pt idx="253">
                  <c:v>5.9000000000000025E-2</c:v>
                </c:pt>
                <c:pt idx="254">
                  <c:v>5.9000000000000025E-2</c:v>
                </c:pt>
                <c:pt idx="255">
                  <c:v>5.8000000000000024E-2</c:v>
                </c:pt>
                <c:pt idx="256">
                  <c:v>5.8000000000000024E-2</c:v>
                </c:pt>
                <c:pt idx="257">
                  <c:v>5.8000000000000024E-2</c:v>
                </c:pt>
                <c:pt idx="258">
                  <c:v>5.5000000000000021E-2</c:v>
                </c:pt>
                <c:pt idx="259">
                  <c:v>5.5000000000000021E-2</c:v>
                </c:pt>
                <c:pt idx="260">
                  <c:v>5.3000000000000019E-2</c:v>
                </c:pt>
                <c:pt idx="261">
                  <c:v>5.3000000000000019E-2</c:v>
                </c:pt>
                <c:pt idx="262">
                  <c:v>5.3000000000000019E-2</c:v>
                </c:pt>
                <c:pt idx="263">
                  <c:v>5.2000000000000018E-2</c:v>
                </c:pt>
                <c:pt idx="264">
                  <c:v>5.2000000000000018E-2</c:v>
                </c:pt>
                <c:pt idx="265">
                  <c:v>5.2000000000000018E-2</c:v>
                </c:pt>
                <c:pt idx="266">
                  <c:v>5.0000000000000017E-2</c:v>
                </c:pt>
                <c:pt idx="267">
                  <c:v>5.0000000000000017E-2</c:v>
                </c:pt>
                <c:pt idx="268">
                  <c:v>5.0000000000000017E-2</c:v>
                </c:pt>
                <c:pt idx="269">
                  <c:v>4.9000000000000016E-2</c:v>
                </c:pt>
                <c:pt idx="270">
                  <c:v>4.9000000000000016E-2</c:v>
                </c:pt>
                <c:pt idx="271">
                  <c:v>4.9000000000000016E-2</c:v>
                </c:pt>
                <c:pt idx="272">
                  <c:v>4.9000000000000016E-2</c:v>
                </c:pt>
                <c:pt idx="273">
                  <c:v>4.7000000000000014E-2</c:v>
                </c:pt>
                <c:pt idx="274">
                  <c:v>4.7000000000000014E-2</c:v>
                </c:pt>
                <c:pt idx="275">
                  <c:v>4.7000000000000014E-2</c:v>
                </c:pt>
                <c:pt idx="276">
                  <c:v>4.6000000000000013E-2</c:v>
                </c:pt>
                <c:pt idx="277">
                  <c:v>4.6000000000000013E-2</c:v>
                </c:pt>
                <c:pt idx="278">
                  <c:v>4.6000000000000013E-2</c:v>
                </c:pt>
                <c:pt idx="279">
                  <c:v>4.6000000000000013E-2</c:v>
                </c:pt>
                <c:pt idx="280">
                  <c:v>4.6000000000000013E-2</c:v>
                </c:pt>
                <c:pt idx="281">
                  <c:v>4.4000000000000011E-2</c:v>
                </c:pt>
                <c:pt idx="282">
                  <c:v>4.4000000000000011E-2</c:v>
                </c:pt>
                <c:pt idx="283">
                  <c:v>4.4000000000000011E-2</c:v>
                </c:pt>
                <c:pt idx="284">
                  <c:v>4.4000000000000011E-2</c:v>
                </c:pt>
                <c:pt idx="285">
                  <c:v>4.300000000000001E-2</c:v>
                </c:pt>
                <c:pt idx="286">
                  <c:v>4.300000000000001E-2</c:v>
                </c:pt>
                <c:pt idx="287">
                  <c:v>4.300000000000001E-2</c:v>
                </c:pt>
                <c:pt idx="288">
                  <c:v>4.300000000000001E-2</c:v>
                </c:pt>
                <c:pt idx="289">
                  <c:v>4.300000000000001E-2</c:v>
                </c:pt>
                <c:pt idx="290">
                  <c:v>4.1000000000000009E-2</c:v>
                </c:pt>
                <c:pt idx="291">
                  <c:v>4.1000000000000009E-2</c:v>
                </c:pt>
                <c:pt idx="292">
                  <c:v>4.1000000000000009E-2</c:v>
                </c:pt>
                <c:pt idx="293">
                  <c:v>4.1000000000000009E-2</c:v>
                </c:pt>
                <c:pt idx="294">
                  <c:v>4.1000000000000009E-2</c:v>
                </c:pt>
                <c:pt idx="295">
                  <c:v>4.1000000000000009E-2</c:v>
                </c:pt>
                <c:pt idx="296">
                  <c:v>4.200000000000001E-2</c:v>
                </c:pt>
                <c:pt idx="297">
                  <c:v>4.0000000000000008E-2</c:v>
                </c:pt>
                <c:pt idx="298">
                  <c:v>4.0000000000000008E-2</c:v>
                </c:pt>
                <c:pt idx="299">
                  <c:v>4.0000000000000008E-2</c:v>
                </c:pt>
                <c:pt idx="300">
                  <c:v>4.0000000000000008E-2</c:v>
                </c:pt>
                <c:pt idx="301">
                  <c:v>4.0000000000000008E-2</c:v>
                </c:pt>
                <c:pt idx="302">
                  <c:v>3.8000000000000006E-2</c:v>
                </c:pt>
                <c:pt idx="303">
                  <c:v>3.9000000000000007E-2</c:v>
                </c:pt>
                <c:pt idx="304">
                  <c:v>3.8000000000000006E-2</c:v>
                </c:pt>
                <c:pt idx="305">
                  <c:v>3.8000000000000006E-2</c:v>
                </c:pt>
                <c:pt idx="306">
                  <c:v>5.3000000000000019E-2</c:v>
                </c:pt>
                <c:pt idx="307">
                  <c:v>7.1000000000000035E-2</c:v>
                </c:pt>
                <c:pt idx="308">
                  <c:v>7.8000000000000042E-2</c:v>
                </c:pt>
                <c:pt idx="309">
                  <c:v>8.5999999999999938E-2</c:v>
                </c:pt>
                <c:pt idx="310">
                  <c:v>8.4999999999999937E-2</c:v>
                </c:pt>
                <c:pt idx="311">
                  <c:v>8.2999999999999935E-2</c:v>
                </c:pt>
                <c:pt idx="312">
                  <c:v>8.2999999999999935E-2</c:v>
                </c:pt>
                <c:pt idx="313">
                  <c:v>8.2000000000000045E-2</c:v>
                </c:pt>
                <c:pt idx="314">
                  <c:v>8.2000000000000045E-2</c:v>
                </c:pt>
                <c:pt idx="315">
                  <c:v>8.2000000000000045E-2</c:v>
                </c:pt>
                <c:pt idx="316">
                  <c:v>8.2000000000000045E-2</c:v>
                </c:pt>
                <c:pt idx="317">
                  <c:v>8.2000000000000045E-2</c:v>
                </c:pt>
                <c:pt idx="318">
                  <c:v>8.2000000000000045E-2</c:v>
                </c:pt>
                <c:pt idx="319">
                  <c:v>8.0000000000000043E-2</c:v>
                </c:pt>
                <c:pt idx="320">
                  <c:v>8.0000000000000043E-2</c:v>
                </c:pt>
                <c:pt idx="321">
                  <c:v>8.0000000000000043E-2</c:v>
                </c:pt>
                <c:pt idx="322">
                  <c:v>8.0000000000000043E-2</c:v>
                </c:pt>
                <c:pt idx="323">
                  <c:v>8.0000000000000043E-2</c:v>
                </c:pt>
                <c:pt idx="324">
                  <c:v>8.0000000000000043E-2</c:v>
                </c:pt>
                <c:pt idx="325">
                  <c:v>7.9000000000000042E-2</c:v>
                </c:pt>
                <c:pt idx="326">
                  <c:v>7.9000000000000042E-2</c:v>
                </c:pt>
                <c:pt idx="327">
                  <c:v>7.9000000000000042E-2</c:v>
                </c:pt>
                <c:pt idx="328">
                  <c:v>7.9000000000000042E-2</c:v>
                </c:pt>
                <c:pt idx="329">
                  <c:v>7.7000000000000041E-2</c:v>
                </c:pt>
                <c:pt idx="330">
                  <c:v>7.7000000000000041E-2</c:v>
                </c:pt>
                <c:pt idx="331">
                  <c:v>7.7000000000000041E-2</c:v>
                </c:pt>
                <c:pt idx="332">
                  <c:v>7.7000000000000041E-2</c:v>
                </c:pt>
                <c:pt idx="333">
                  <c:v>7.7000000000000041E-2</c:v>
                </c:pt>
                <c:pt idx="334">
                  <c:v>7.7000000000000041E-2</c:v>
                </c:pt>
                <c:pt idx="335">
                  <c:v>7.600000000000004E-2</c:v>
                </c:pt>
                <c:pt idx="336">
                  <c:v>7.600000000000004E-2</c:v>
                </c:pt>
                <c:pt idx="337">
                  <c:v>7.600000000000004E-2</c:v>
                </c:pt>
                <c:pt idx="338">
                  <c:v>7.4000000000000038E-2</c:v>
                </c:pt>
                <c:pt idx="339">
                  <c:v>7.4000000000000038E-2</c:v>
                </c:pt>
                <c:pt idx="340">
                  <c:v>7.4000000000000038E-2</c:v>
                </c:pt>
                <c:pt idx="341">
                  <c:v>7.4000000000000038E-2</c:v>
                </c:pt>
                <c:pt idx="342">
                  <c:v>7.3000000000000037E-2</c:v>
                </c:pt>
                <c:pt idx="343">
                  <c:v>7.3000000000000037E-2</c:v>
                </c:pt>
                <c:pt idx="344">
                  <c:v>7.3000000000000037E-2</c:v>
                </c:pt>
                <c:pt idx="345">
                  <c:v>7.3000000000000037E-2</c:v>
                </c:pt>
                <c:pt idx="346">
                  <c:v>7.1000000000000035E-2</c:v>
                </c:pt>
                <c:pt idx="347">
                  <c:v>7.1000000000000035E-2</c:v>
                </c:pt>
                <c:pt idx="348">
                  <c:v>7.1000000000000035E-2</c:v>
                </c:pt>
                <c:pt idx="349">
                  <c:v>7.1000000000000035E-2</c:v>
                </c:pt>
                <c:pt idx="350">
                  <c:v>7.0000000000000034E-2</c:v>
                </c:pt>
                <c:pt idx="351">
                  <c:v>7.0000000000000034E-2</c:v>
                </c:pt>
                <c:pt idx="352">
                  <c:v>7.0000000000000034E-2</c:v>
                </c:pt>
                <c:pt idx="353">
                  <c:v>6.8000000000000033E-2</c:v>
                </c:pt>
                <c:pt idx="354">
                  <c:v>6.8000000000000033E-2</c:v>
                </c:pt>
                <c:pt idx="355">
                  <c:v>6.7000000000000032E-2</c:v>
                </c:pt>
                <c:pt idx="356">
                  <c:v>6.8000000000000033E-2</c:v>
                </c:pt>
                <c:pt idx="357">
                  <c:v>6.7000000000000032E-2</c:v>
                </c:pt>
                <c:pt idx="358">
                  <c:v>6.7000000000000032E-2</c:v>
                </c:pt>
                <c:pt idx="359">
                  <c:v>6.7000000000000032E-2</c:v>
                </c:pt>
                <c:pt idx="360">
                  <c:v>6.500000000000003E-2</c:v>
                </c:pt>
                <c:pt idx="361">
                  <c:v>6.500000000000003E-2</c:v>
                </c:pt>
                <c:pt idx="362">
                  <c:v>6.500000000000003E-2</c:v>
                </c:pt>
                <c:pt idx="363">
                  <c:v>6.500000000000003E-2</c:v>
                </c:pt>
                <c:pt idx="364">
                  <c:v>6.4000000000000029E-2</c:v>
                </c:pt>
                <c:pt idx="365">
                  <c:v>6.2000000000000027E-2</c:v>
                </c:pt>
                <c:pt idx="366">
                  <c:v>6.1000000000000026E-2</c:v>
                </c:pt>
                <c:pt idx="367">
                  <c:v>6.2000000000000027E-2</c:v>
                </c:pt>
                <c:pt idx="368">
                  <c:v>6.2000000000000027E-2</c:v>
                </c:pt>
                <c:pt idx="369">
                  <c:v>6.1000000000000026E-2</c:v>
                </c:pt>
                <c:pt idx="370">
                  <c:v>5.9000000000000025E-2</c:v>
                </c:pt>
                <c:pt idx="371">
                  <c:v>5.9000000000000025E-2</c:v>
                </c:pt>
                <c:pt idx="372">
                  <c:v>6.0000000000000026E-2</c:v>
                </c:pt>
                <c:pt idx="373">
                  <c:v>5.9000000000000025E-2</c:v>
                </c:pt>
                <c:pt idx="374">
                  <c:v>5.8000000000000024E-2</c:v>
                </c:pt>
                <c:pt idx="375">
                  <c:v>5.9000000000000025E-2</c:v>
                </c:pt>
                <c:pt idx="376">
                  <c:v>5.6000000000000022E-2</c:v>
                </c:pt>
                <c:pt idx="377">
                  <c:v>5.7000000000000023E-2</c:v>
                </c:pt>
                <c:pt idx="378">
                  <c:v>5.6000000000000022E-2</c:v>
                </c:pt>
                <c:pt idx="379">
                  <c:v>5.5000000000000021E-2</c:v>
                </c:pt>
                <c:pt idx="380">
                  <c:v>5.5000000000000021E-2</c:v>
                </c:pt>
                <c:pt idx="381">
                  <c:v>5.6000000000000022E-2</c:v>
                </c:pt>
                <c:pt idx="382">
                  <c:v>5.5000000000000021E-2</c:v>
                </c:pt>
                <c:pt idx="383">
                  <c:v>5.5000000000000021E-2</c:v>
                </c:pt>
                <c:pt idx="384">
                  <c:v>5.3000000000000019E-2</c:v>
                </c:pt>
                <c:pt idx="385">
                  <c:v>5.3000000000000019E-2</c:v>
                </c:pt>
                <c:pt idx="386">
                  <c:v>5.3000000000000019E-2</c:v>
                </c:pt>
                <c:pt idx="387">
                  <c:v>5.2000000000000018E-2</c:v>
                </c:pt>
                <c:pt idx="388">
                  <c:v>5.2000000000000018E-2</c:v>
                </c:pt>
                <c:pt idx="389">
                  <c:v>5.2000000000000018E-2</c:v>
                </c:pt>
                <c:pt idx="390">
                  <c:v>5.2000000000000018E-2</c:v>
                </c:pt>
                <c:pt idx="391">
                  <c:v>5.0000000000000017E-2</c:v>
                </c:pt>
                <c:pt idx="392">
                  <c:v>5.0000000000000017E-2</c:v>
                </c:pt>
                <c:pt idx="393">
                  <c:v>4.9000000000000016E-2</c:v>
                </c:pt>
                <c:pt idx="394">
                  <c:v>4.9000000000000016E-2</c:v>
                </c:pt>
                <c:pt idx="395">
                  <c:v>4.9000000000000016E-2</c:v>
                </c:pt>
                <c:pt idx="396">
                  <c:v>4.9000000000000016E-2</c:v>
                </c:pt>
                <c:pt idx="397">
                  <c:v>4.7000000000000014E-2</c:v>
                </c:pt>
                <c:pt idx="398">
                  <c:v>4.7000000000000014E-2</c:v>
                </c:pt>
                <c:pt idx="399">
                  <c:v>4.7000000000000014E-2</c:v>
                </c:pt>
                <c:pt idx="400">
                  <c:v>4.8000000000000015E-2</c:v>
                </c:pt>
                <c:pt idx="401">
                  <c:v>4.6000000000000013E-2</c:v>
                </c:pt>
                <c:pt idx="402">
                  <c:v>4.6000000000000013E-2</c:v>
                </c:pt>
                <c:pt idx="403">
                  <c:v>4.6000000000000013E-2</c:v>
                </c:pt>
                <c:pt idx="404">
                  <c:v>4.6000000000000013E-2</c:v>
                </c:pt>
                <c:pt idx="405">
                  <c:v>4.4000000000000011E-2</c:v>
                </c:pt>
                <c:pt idx="406">
                  <c:v>4.4000000000000011E-2</c:v>
                </c:pt>
                <c:pt idx="407">
                  <c:v>4.4000000000000011E-2</c:v>
                </c:pt>
                <c:pt idx="408">
                  <c:v>4.300000000000001E-2</c:v>
                </c:pt>
                <c:pt idx="409">
                  <c:v>4.300000000000001E-2</c:v>
                </c:pt>
                <c:pt idx="410">
                  <c:v>4.300000000000001E-2</c:v>
                </c:pt>
                <c:pt idx="411">
                  <c:v>4.300000000000001E-2</c:v>
                </c:pt>
                <c:pt idx="412">
                  <c:v>6.2000000000000027E-2</c:v>
                </c:pt>
                <c:pt idx="413">
                  <c:v>7.4000000000000038E-2</c:v>
                </c:pt>
                <c:pt idx="414">
                  <c:v>8.7999999999999939E-2</c:v>
                </c:pt>
                <c:pt idx="415">
                  <c:v>9.0999999999999942E-2</c:v>
                </c:pt>
                <c:pt idx="416">
                  <c:v>9.0999999999999942E-2</c:v>
                </c:pt>
                <c:pt idx="417">
                  <c:v>9.0999999999999942E-2</c:v>
                </c:pt>
                <c:pt idx="418">
                  <c:v>8.899999999999994E-2</c:v>
                </c:pt>
                <c:pt idx="419">
                  <c:v>8.899999999999994E-2</c:v>
                </c:pt>
                <c:pt idx="420">
                  <c:v>8.899999999999994E-2</c:v>
                </c:pt>
                <c:pt idx="421">
                  <c:v>8.899999999999994E-2</c:v>
                </c:pt>
                <c:pt idx="422">
                  <c:v>8.899999999999994E-2</c:v>
                </c:pt>
                <c:pt idx="423">
                  <c:v>8.899999999999994E-2</c:v>
                </c:pt>
                <c:pt idx="424">
                  <c:v>8.7999999999999939E-2</c:v>
                </c:pt>
                <c:pt idx="425">
                  <c:v>8.7999999999999939E-2</c:v>
                </c:pt>
                <c:pt idx="426">
                  <c:v>8.7999999999999939E-2</c:v>
                </c:pt>
                <c:pt idx="427">
                  <c:v>8.7999999999999939E-2</c:v>
                </c:pt>
                <c:pt idx="428">
                  <c:v>8.7999999999999939E-2</c:v>
                </c:pt>
                <c:pt idx="429">
                  <c:v>8.7999999999999939E-2</c:v>
                </c:pt>
                <c:pt idx="430">
                  <c:v>8.5999999999999938E-2</c:v>
                </c:pt>
                <c:pt idx="431">
                  <c:v>8.5999999999999938E-2</c:v>
                </c:pt>
                <c:pt idx="432">
                  <c:v>8.5999999999999938E-2</c:v>
                </c:pt>
                <c:pt idx="433">
                  <c:v>8.5999999999999938E-2</c:v>
                </c:pt>
                <c:pt idx="434">
                  <c:v>8.5999999999999938E-2</c:v>
                </c:pt>
                <c:pt idx="435">
                  <c:v>8.4999999999999937E-2</c:v>
                </c:pt>
                <c:pt idx="436">
                  <c:v>8.4999999999999937E-2</c:v>
                </c:pt>
                <c:pt idx="437">
                  <c:v>8.4999999999999937E-2</c:v>
                </c:pt>
                <c:pt idx="438">
                  <c:v>8.2999999999999935E-2</c:v>
                </c:pt>
                <c:pt idx="439">
                  <c:v>8.2999999999999935E-2</c:v>
                </c:pt>
                <c:pt idx="440">
                  <c:v>8.2999999999999935E-2</c:v>
                </c:pt>
                <c:pt idx="441">
                  <c:v>8.3999999999999936E-2</c:v>
                </c:pt>
                <c:pt idx="442">
                  <c:v>8.2000000000000045E-2</c:v>
                </c:pt>
                <c:pt idx="443">
                  <c:v>8.2000000000000045E-2</c:v>
                </c:pt>
                <c:pt idx="444">
                  <c:v>8.3000000000000046E-2</c:v>
                </c:pt>
                <c:pt idx="445">
                  <c:v>8.2000000000000045E-2</c:v>
                </c:pt>
                <c:pt idx="446">
                  <c:v>8.0000000000000043E-2</c:v>
                </c:pt>
                <c:pt idx="447">
                  <c:v>8.0000000000000043E-2</c:v>
                </c:pt>
                <c:pt idx="448">
                  <c:v>8.1000000000000044E-2</c:v>
                </c:pt>
                <c:pt idx="449">
                  <c:v>7.9000000000000042E-2</c:v>
                </c:pt>
                <c:pt idx="450">
                  <c:v>8.0000000000000043E-2</c:v>
                </c:pt>
                <c:pt idx="451">
                  <c:v>7.9000000000000042E-2</c:v>
                </c:pt>
                <c:pt idx="452">
                  <c:v>7.9000000000000042E-2</c:v>
                </c:pt>
                <c:pt idx="453">
                  <c:v>7.7000000000000041E-2</c:v>
                </c:pt>
                <c:pt idx="454">
                  <c:v>7.7000000000000041E-2</c:v>
                </c:pt>
                <c:pt idx="455">
                  <c:v>7.7000000000000041E-2</c:v>
                </c:pt>
                <c:pt idx="456">
                  <c:v>7.7000000000000041E-2</c:v>
                </c:pt>
                <c:pt idx="457">
                  <c:v>7.600000000000004E-2</c:v>
                </c:pt>
                <c:pt idx="458">
                  <c:v>7.600000000000004E-2</c:v>
                </c:pt>
                <c:pt idx="459">
                  <c:v>7.600000000000004E-2</c:v>
                </c:pt>
                <c:pt idx="460">
                  <c:v>7.5000000000000039E-2</c:v>
                </c:pt>
                <c:pt idx="461">
                  <c:v>7.4000000000000038E-2</c:v>
                </c:pt>
                <c:pt idx="462">
                  <c:v>7.4000000000000038E-2</c:v>
                </c:pt>
                <c:pt idx="463">
                  <c:v>7.3000000000000037E-2</c:v>
                </c:pt>
                <c:pt idx="464">
                  <c:v>7.3000000000000037E-2</c:v>
                </c:pt>
                <c:pt idx="465">
                  <c:v>7.3000000000000037E-2</c:v>
                </c:pt>
                <c:pt idx="466">
                  <c:v>7.2000000000000036E-2</c:v>
                </c:pt>
                <c:pt idx="467">
                  <c:v>7.2000000000000036E-2</c:v>
                </c:pt>
                <c:pt idx="468">
                  <c:v>7.1000000000000035E-2</c:v>
                </c:pt>
                <c:pt idx="469">
                  <c:v>7.1000000000000035E-2</c:v>
                </c:pt>
                <c:pt idx="470">
                  <c:v>7.0000000000000034E-2</c:v>
                </c:pt>
                <c:pt idx="471">
                  <c:v>7.1000000000000035E-2</c:v>
                </c:pt>
                <c:pt idx="472">
                  <c:v>7.1000000000000035E-2</c:v>
                </c:pt>
                <c:pt idx="473">
                  <c:v>6.9000000000000034E-2</c:v>
                </c:pt>
                <c:pt idx="474">
                  <c:v>6.9000000000000034E-2</c:v>
                </c:pt>
                <c:pt idx="475">
                  <c:v>6.9000000000000034E-2</c:v>
                </c:pt>
                <c:pt idx="476">
                  <c:v>6.8000000000000033E-2</c:v>
                </c:pt>
                <c:pt idx="477">
                  <c:v>6.7000000000000032E-2</c:v>
                </c:pt>
                <c:pt idx="478">
                  <c:v>6.8000000000000033E-2</c:v>
                </c:pt>
                <c:pt idx="479">
                  <c:v>6.8000000000000033E-2</c:v>
                </c:pt>
                <c:pt idx="480">
                  <c:v>6.6000000000000031E-2</c:v>
                </c:pt>
                <c:pt idx="481">
                  <c:v>6.6000000000000031E-2</c:v>
                </c:pt>
                <c:pt idx="482">
                  <c:v>6.6000000000000031E-2</c:v>
                </c:pt>
                <c:pt idx="483">
                  <c:v>6.500000000000003E-2</c:v>
                </c:pt>
                <c:pt idx="484">
                  <c:v>6.500000000000003E-2</c:v>
                </c:pt>
                <c:pt idx="485">
                  <c:v>6.500000000000003E-2</c:v>
                </c:pt>
                <c:pt idx="486">
                  <c:v>6.4000000000000029E-2</c:v>
                </c:pt>
                <c:pt idx="487">
                  <c:v>6.3000000000000028E-2</c:v>
                </c:pt>
                <c:pt idx="488">
                  <c:v>6.3000000000000028E-2</c:v>
                </c:pt>
                <c:pt idx="489">
                  <c:v>6.3000000000000028E-2</c:v>
                </c:pt>
                <c:pt idx="490">
                  <c:v>6.2000000000000027E-2</c:v>
                </c:pt>
                <c:pt idx="491">
                  <c:v>6.2000000000000027E-2</c:v>
                </c:pt>
                <c:pt idx="492">
                  <c:v>6.2000000000000027E-2</c:v>
                </c:pt>
                <c:pt idx="493">
                  <c:v>6.1000000000000026E-2</c:v>
                </c:pt>
                <c:pt idx="494">
                  <c:v>6.0000000000000026E-2</c:v>
                </c:pt>
                <c:pt idx="495">
                  <c:v>6.0000000000000026E-2</c:v>
                </c:pt>
                <c:pt idx="496">
                  <c:v>6.0000000000000026E-2</c:v>
                </c:pt>
                <c:pt idx="497">
                  <c:v>5.9000000000000025E-2</c:v>
                </c:pt>
                <c:pt idx="498">
                  <c:v>5.8000000000000024E-2</c:v>
                </c:pt>
                <c:pt idx="499">
                  <c:v>5.8000000000000024E-2</c:v>
                </c:pt>
                <c:pt idx="500">
                  <c:v>5.6000000000000022E-2</c:v>
                </c:pt>
                <c:pt idx="501">
                  <c:v>5.6000000000000022E-2</c:v>
                </c:pt>
                <c:pt idx="502">
                  <c:v>5.7000000000000023E-2</c:v>
                </c:pt>
                <c:pt idx="503">
                  <c:v>5.7000000000000023E-2</c:v>
                </c:pt>
                <c:pt idx="504">
                  <c:v>5.6000000000000022E-2</c:v>
                </c:pt>
                <c:pt idx="505">
                  <c:v>5.6000000000000022E-2</c:v>
                </c:pt>
                <c:pt idx="506">
                  <c:v>5.6000000000000022E-2</c:v>
                </c:pt>
                <c:pt idx="507">
                  <c:v>5.6000000000000022E-2</c:v>
                </c:pt>
                <c:pt idx="508">
                  <c:v>5.400000000000002E-2</c:v>
                </c:pt>
                <c:pt idx="509">
                  <c:v>5.400000000000002E-2</c:v>
                </c:pt>
                <c:pt idx="510">
                  <c:v>5.400000000000002E-2</c:v>
                </c:pt>
                <c:pt idx="511">
                  <c:v>5.3000000000000019E-2</c:v>
                </c:pt>
                <c:pt idx="512">
                  <c:v>5.3000000000000019E-2</c:v>
                </c:pt>
                <c:pt idx="513">
                  <c:v>5.3000000000000019E-2</c:v>
                </c:pt>
                <c:pt idx="514">
                  <c:v>5.1000000000000018E-2</c:v>
                </c:pt>
                <c:pt idx="515">
                  <c:v>5.1000000000000018E-2</c:v>
                </c:pt>
                <c:pt idx="516">
                  <c:v>5.1000000000000018E-2</c:v>
                </c:pt>
                <c:pt idx="517">
                  <c:v>5.1000000000000018E-2</c:v>
                </c:pt>
                <c:pt idx="518">
                  <c:v>5.0000000000000017E-2</c:v>
                </c:pt>
                <c:pt idx="519">
                  <c:v>5.0000000000000017E-2</c:v>
                </c:pt>
                <c:pt idx="520">
                  <c:v>5.0000000000000017E-2</c:v>
                </c:pt>
                <c:pt idx="521">
                  <c:v>4.8000000000000015E-2</c:v>
                </c:pt>
                <c:pt idx="522">
                  <c:v>4.8000000000000015E-2</c:v>
                </c:pt>
                <c:pt idx="523">
                  <c:v>4.8000000000000015E-2</c:v>
                </c:pt>
                <c:pt idx="524">
                  <c:v>4.7000000000000014E-2</c:v>
                </c:pt>
                <c:pt idx="525">
                  <c:v>4.7000000000000014E-2</c:v>
                </c:pt>
                <c:pt idx="526">
                  <c:v>4.7000000000000014E-2</c:v>
                </c:pt>
                <c:pt idx="527">
                  <c:v>4.7000000000000014E-2</c:v>
                </c:pt>
                <c:pt idx="528">
                  <c:v>4.7000000000000014E-2</c:v>
                </c:pt>
                <c:pt idx="529">
                  <c:v>4.5000000000000012E-2</c:v>
                </c:pt>
                <c:pt idx="530">
                  <c:v>4.5000000000000012E-2</c:v>
                </c:pt>
                <c:pt idx="531">
                  <c:v>4.5000000000000012E-2</c:v>
                </c:pt>
                <c:pt idx="532">
                  <c:v>4.4000000000000011E-2</c:v>
                </c:pt>
                <c:pt idx="533">
                  <c:v>4.4000000000000011E-2</c:v>
                </c:pt>
                <c:pt idx="534">
                  <c:v>4.4000000000000011E-2</c:v>
                </c:pt>
                <c:pt idx="535">
                  <c:v>4.4000000000000011E-2</c:v>
                </c:pt>
                <c:pt idx="536">
                  <c:v>4.4000000000000011E-2</c:v>
                </c:pt>
                <c:pt idx="537">
                  <c:v>4.200000000000001E-2</c:v>
                </c:pt>
                <c:pt idx="538">
                  <c:v>4.200000000000001E-2</c:v>
                </c:pt>
                <c:pt idx="539">
                  <c:v>4.200000000000001E-2</c:v>
                </c:pt>
                <c:pt idx="540">
                  <c:v>4.1000000000000009E-2</c:v>
                </c:pt>
                <c:pt idx="541">
                  <c:v>4.1000000000000009E-2</c:v>
                </c:pt>
                <c:pt idx="542">
                  <c:v>4.1000000000000009E-2</c:v>
                </c:pt>
                <c:pt idx="543">
                  <c:v>3.9000000000000007E-2</c:v>
                </c:pt>
                <c:pt idx="544">
                  <c:v>3.9000000000000007E-2</c:v>
                </c:pt>
                <c:pt idx="545">
                  <c:v>3.9000000000000007E-2</c:v>
                </c:pt>
                <c:pt idx="546">
                  <c:v>3.8000000000000006E-2</c:v>
                </c:pt>
                <c:pt idx="547">
                  <c:v>3.8000000000000006E-2</c:v>
                </c:pt>
                <c:pt idx="548">
                  <c:v>3.8000000000000006E-2</c:v>
                </c:pt>
                <c:pt idx="549">
                  <c:v>3.8000000000000006E-2</c:v>
                </c:pt>
                <c:pt idx="550">
                  <c:v>3.5000000000000003E-2</c:v>
                </c:pt>
                <c:pt idx="551">
                  <c:v>3.6000000000000004E-2</c:v>
                </c:pt>
                <c:pt idx="552">
                  <c:v>4.5000000000000012E-2</c:v>
                </c:pt>
                <c:pt idx="553">
                  <c:v>4.8000000000000015E-2</c:v>
                </c:pt>
                <c:pt idx="554">
                  <c:v>5.6000000000000022E-2</c:v>
                </c:pt>
                <c:pt idx="555">
                  <c:v>6.8000000000000033E-2</c:v>
                </c:pt>
                <c:pt idx="556">
                  <c:v>7.8000000000000042E-2</c:v>
                </c:pt>
                <c:pt idx="557">
                  <c:v>8.6999999999999938E-2</c:v>
                </c:pt>
                <c:pt idx="558">
                  <c:v>8.899999999999994E-2</c:v>
                </c:pt>
                <c:pt idx="559">
                  <c:v>8.899999999999994E-2</c:v>
                </c:pt>
                <c:pt idx="560">
                  <c:v>8.9999999999999941E-2</c:v>
                </c:pt>
                <c:pt idx="561">
                  <c:v>8.9999999999999941E-2</c:v>
                </c:pt>
                <c:pt idx="562">
                  <c:v>9.1999999999999943E-2</c:v>
                </c:pt>
                <c:pt idx="563">
                  <c:v>9.1999999999999943E-2</c:v>
                </c:pt>
                <c:pt idx="564">
                  <c:v>9.1999999999999943E-2</c:v>
                </c:pt>
                <c:pt idx="565">
                  <c:v>9.1999999999999943E-2</c:v>
                </c:pt>
                <c:pt idx="566">
                  <c:v>9.1999999999999943E-2</c:v>
                </c:pt>
                <c:pt idx="567">
                  <c:v>9.1999999999999943E-2</c:v>
                </c:pt>
                <c:pt idx="568">
                  <c:v>9.1999999999999943E-2</c:v>
                </c:pt>
                <c:pt idx="569">
                  <c:v>8.9999999999999941E-2</c:v>
                </c:pt>
                <c:pt idx="570">
                  <c:v>8.9999999999999941E-2</c:v>
                </c:pt>
                <c:pt idx="571">
                  <c:v>8.9999999999999941E-2</c:v>
                </c:pt>
                <c:pt idx="572">
                  <c:v>8.899999999999994E-2</c:v>
                </c:pt>
                <c:pt idx="573">
                  <c:v>8.899999999999994E-2</c:v>
                </c:pt>
                <c:pt idx="574">
                  <c:v>8.899999999999994E-2</c:v>
                </c:pt>
                <c:pt idx="575">
                  <c:v>8.899999999999994E-2</c:v>
                </c:pt>
                <c:pt idx="576">
                  <c:v>8.6999999999999938E-2</c:v>
                </c:pt>
                <c:pt idx="577">
                  <c:v>8.6999999999999938E-2</c:v>
                </c:pt>
                <c:pt idx="578">
                  <c:v>8.6999999999999938E-2</c:v>
                </c:pt>
                <c:pt idx="579">
                  <c:v>8.6999999999999938E-2</c:v>
                </c:pt>
                <c:pt idx="580">
                  <c:v>8.5999999999999938E-2</c:v>
                </c:pt>
                <c:pt idx="581">
                  <c:v>8.5999999999999938E-2</c:v>
                </c:pt>
                <c:pt idx="582">
                  <c:v>8.5999999999999938E-2</c:v>
                </c:pt>
                <c:pt idx="583">
                  <c:v>8.3999999999999936E-2</c:v>
                </c:pt>
                <c:pt idx="584">
                  <c:v>8.3999999999999936E-2</c:v>
                </c:pt>
                <c:pt idx="585">
                  <c:v>8.3999999999999936E-2</c:v>
                </c:pt>
                <c:pt idx="586">
                  <c:v>8.3000000000000046E-2</c:v>
                </c:pt>
                <c:pt idx="587">
                  <c:v>8.3000000000000046E-2</c:v>
                </c:pt>
                <c:pt idx="588">
                  <c:v>8.3000000000000046E-2</c:v>
                </c:pt>
                <c:pt idx="589">
                  <c:v>8.3000000000000046E-2</c:v>
                </c:pt>
                <c:pt idx="590">
                  <c:v>8.1000000000000044E-2</c:v>
                </c:pt>
                <c:pt idx="591">
                  <c:v>8.1000000000000044E-2</c:v>
                </c:pt>
                <c:pt idx="592">
                  <c:v>8.1000000000000044E-2</c:v>
                </c:pt>
                <c:pt idx="593">
                  <c:v>8.0000000000000043E-2</c:v>
                </c:pt>
                <c:pt idx="594">
                  <c:v>8.0000000000000043E-2</c:v>
                </c:pt>
                <c:pt idx="595">
                  <c:v>8.0000000000000043E-2</c:v>
                </c:pt>
                <c:pt idx="596">
                  <c:v>8.0000000000000043E-2</c:v>
                </c:pt>
                <c:pt idx="597">
                  <c:v>7.8000000000000042E-2</c:v>
                </c:pt>
                <c:pt idx="598">
                  <c:v>7.8000000000000042E-2</c:v>
                </c:pt>
                <c:pt idx="599">
                  <c:v>7.8000000000000042E-2</c:v>
                </c:pt>
                <c:pt idx="600">
                  <c:v>7.7000000000000041E-2</c:v>
                </c:pt>
                <c:pt idx="601">
                  <c:v>7.7000000000000041E-2</c:v>
                </c:pt>
                <c:pt idx="602">
                  <c:v>7.7000000000000041E-2</c:v>
                </c:pt>
                <c:pt idx="603">
                  <c:v>7.5000000000000039E-2</c:v>
                </c:pt>
                <c:pt idx="604">
                  <c:v>7.5000000000000039E-2</c:v>
                </c:pt>
                <c:pt idx="605">
                  <c:v>7.5000000000000039E-2</c:v>
                </c:pt>
                <c:pt idx="606">
                  <c:v>7.5000000000000039E-2</c:v>
                </c:pt>
                <c:pt idx="607">
                  <c:v>7.4000000000000038E-2</c:v>
                </c:pt>
                <c:pt idx="608">
                  <c:v>7.4000000000000038E-2</c:v>
                </c:pt>
                <c:pt idx="609">
                  <c:v>7.4000000000000038E-2</c:v>
                </c:pt>
                <c:pt idx="610">
                  <c:v>7.2000000000000036E-2</c:v>
                </c:pt>
                <c:pt idx="611">
                  <c:v>7.2000000000000036E-2</c:v>
                </c:pt>
                <c:pt idx="612">
                  <c:v>7.2000000000000036E-2</c:v>
                </c:pt>
                <c:pt idx="613">
                  <c:v>7.2000000000000036E-2</c:v>
                </c:pt>
                <c:pt idx="614">
                  <c:v>7.0000000000000034E-2</c:v>
                </c:pt>
                <c:pt idx="615">
                  <c:v>7.0000000000000034E-2</c:v>
                </c:pt>
                <c:pt idx="616">
                  <c:v>7.1000000000000035E-2</c:v>
                </c:pt>
                <c:pt idx="617">
                  <c:v>6.8000000000000033E-2</c:v>
                </c:pt>
                <c:pt idx="618">
                  <c:v>6.8000000000000033E-2</c:v>
                </c:pt>
                <c:pt idx="619">
                  <c:v>6.8000000000000033E-2</c:v>
                </c:pt>
                <c:pt idx="620">
                  <c:v>6.8000000000000033E-2</c:v>
                </c:pt>
                <c:pt idx="621">
                  <c:v>6.8000000000000033E-2</c:v>
                </c:pt>
                <c:pt idx="622">
                  <c:v>6.7000000000000032E-2</c:v>
                </c:pt>
                <c:pt idx="623">
                  <c:v>6.6000000000000031E-2</c:v>
                </c:pt>
                <c:pt idx="624">
                  <c:v>6.6000000000000031E-2</c:v>
                </c:pt>
                <c:pt idx="625">
                  <c:v>6.7000000000000032E-2</c:v>
                </c:pt>
                <c:pt idx="626">
                  <c:v>6.500000000000003E-2</c:v>
                </c:pt>
                <c:pt idx="627">
                  <c:v>6.500000000000003E-2</c:v>
                </c:pt>
                <c:pt idx="628">
                  <c:v>6.4000000000000029E-2</c:v>
                </c:pt>
                <c:pt idx="629">
                  <c:v>6.500000000000003E-2</c:v>
                </c:pt>
                <c:pt idx="630">
                  <c:v>6.3000000000000028E-2</c:v>
                </c:pt>
                <c:pt idx="631">
                  <c:v>6.3000000000000028E-2</c:v>
                </c:pt>
                <c:pt idx="632">
                  <c:v>6.3000000000000028E-2</c:v>
                </c:pt>
                <c:pt idx="633">
                  <c:v>6.2000000000000027E-2</c:v>
                </c:pt>
                <c:pt idx="634">
                  <c:v>6.3000000000000028E-2</c:v>
                </c:pt>
                <c:pt idx="635">
                  <c:v>6.3000000000000028E-2</c:v>
                </c:pt>
                <c:pt idx="636">
                  <c:v>6.4000000000000029E-2</c:v>
                </c:pt>
                <c:pt idx="637">
                  <c:v>6.2000000000000027E-2</c:v>
                </c:pt>
                <c:pt idx="638">
                  <c:v>6.2000000000000027E-2</c:v>
                </c:pt>
                <c:pt idx="639">
                  <c:v>6.2000000000000027E-2</c:v>
                </c:pt>
                <c:pt idx="640">
                  <c:v>6.1000000000000026E-2</c:v>
                </c:pt>
                <c:pt idx="641">
                  <c:v>6.1000000000000026E-2</c:v>
                </c:pt>
                <c:pt idx="642">
                  <c:v>5.9000000000000025E-2</c:v>
                </c:pt>
                <c:pt idx="643">
                  <c:v>6.0000000000000026E-2</c:v>
                </c:pt>
                <c:pt idx="644">
                  <c:v>5.8000000000000024E-2</c:v>
                </c:pt>
                <c:pt idx="645">
                  <c:v>5.8000000000000024E-2</c:v>
                </c:pt>
                <c:pt idx="646">
                  <c:v>5.8000000000000024E-2</c:v>
                </c:pt>
                <c:pt idx="647">
                  <c:v>5.7000000000000023E-2</c:v>
                </c:pt>
                <c:pt idx="648">
                  <c:v>5.7000000000000023E-2</c:v>
                </c:pt>
                <c:pt idx="649">
                  <c:v>5.7000000000000023E-2</c:v>
                </c:pt>
                <c:pt idx="650">
                  <c:v>5.7000000000000023E-2</c:v>
                </c:pt>
                <c:pt idx="651">
                  <c:v>5.5000000000000021E-2</c:v>
                </c:pt>
                <c:pt idx="652">
                  <c:v>5.5000000000000021E-2</c:v>
                </c:pt>
                <c:pt idx="653">
                  <c:v>5.5000000000000021E-2</c:v>
                </c:pt>
                <c:pt idx="654">
                  <c:v>5.400000000000002E-2</c:v>
                </c:pt>
                <c:pt idx="655">
                  <c:v>5.400000000000002E-2</c:v>
                </c:pt>
                <c:pt idx="656">
                  <c:v>5.400000000000002E-2</c:v>
                </c:pt>
                <c:pt idx="657">
                  <c:v>5.2000000000000018E-2</c:v>
                </c:pt>
                <c:pt idx="658">
                  <c:v>5.2000000000000018E-2</c:v>
                </c:pt>
                <c:pt idx="659">
                  <c:v>5.2000000000000018E-2</c:v>
                </c:pt>
                <c:pt idx="660">
                  <c:v>5.1000000000000018E-2</c:v>
                </c:pt>
                <c:pt idx="661">
                  <c:v>5.1000000000000018E-2</c:v>
                </c:pt>
                <c:pt idx="662">
                  <c:v>5.1000000000000018E-2</c:v>
                </c:pt>
                <c:pt idx="663">
                  <c:v>5.1000000000000018E-2</c:v>
                </c:pt>
                <c:pt idx="664">
                  <c:v>4.9000000000000016E-2</c:v>
                </c:pt>
                <c:pt idx="665">
                  <c:v>4.9000000000000016E-2</c:v>
                </c:pt>
                <c:pt idx="666">
                  <c:v>4.9000000000000016E-2</c:v>
                </c:pt>
                <c:pt idx="667">
                  <c:v>4.8000000000000015E-2</c:v>
                </c:pt>
                <c:pt idx="668">
                  <c:v>4.8000000000000015E-2</c:v>
                </c:pt>
                <c:pt idx="669">
                  <c:v>4.8000000000000015E-2</c:v>
                </c:pt>
                <c:pt idx="670">
                  <c:v>4.8000000000000015E-2</c:v>
                </c:pt>
                <c:pt idx="671">
                  <c:v>4.6000000000000013E-2</c:v>
                </c:pt>
                <c:pt idx="672">
                  <c:v>4.6000000000000013E-2</c:v>
                </c:pt>
                <c:pt idx="673">
                  <c:v>4.6000000000000013E-2</c:v>
                </c:pt>
                <c:pt idx="674">
                  <c:v>4.5000000000000012E-2</c:v>
                </c:pt>
                <c:pt idx="675">
                  <c:v>4.5000000000000012E-2</c:v>
                </c:pt>
                <c:pt idx="676">
                  <c:v>4.5000000000000012E-2</c:v>
                </c:pt>
                <c:pt idx="677">
                  <c:v>4.300000000000001E-2</c:v>
                </c:pt>
                <c:pt idx="678">
                  <c:v>4.300000000000001E-2</c:v>
                </c:pt>
                <c:pt idx="679">
                  <c:v>4.300000000000001E-2</c:v>
                </c:pt>
                <c:pt idx="680">
                  <c:v>4.300000000000001E-2</c:v>
                </c:pt>
                <c:pt idx="681">
                  <c:v>4.200000000000001E-2</c:v>
                </c:pt>
                <c:pt idx="682">
                  <c:v>4.200000000000001E-2</c:v>
                </c:pt>
                <c:pt idx="683">
                  <c:v>4.200000000000001E-2</c:v>
                </c:pt>
                <c:pt idx="684">
                  <c:v>4.0000000000000008E-2</c:v>
                </c:pt>
                <c:pt idx="685">
                  <c:v>4.0000000000000008E-2</c:v>
                </c:pt>
                <c:pt idx="686">
                  <c:v>4.0000000000000008E-2</c:v>
                </c:pt>
                <c:pt idx="687">
                  <c:v>4.0000000000000008E-2</c:v>
                </c:pt>
                <c:pt idx="688">
                  <c:v>4.0000000000000008E-2</c:v>
                </c:pt>
                <c:pt idx="689">
                  <c:v>3.9000000000000007E-2</c:v>
                </c:pt>
                <c:pt idx="690">
                  <c:v>3.9000000000000007E-2</c:v>
                </c:pt>
                <c:pt idx="691">
                  <c:v>3.9000000000000007E-2</c:v>
                </c:pt>
                <c:pt idx="692">
                  <c:v>3.7000000000000005E-2</c:v>
                </c:pt>
                <c:pt idx="693">
                  <c:v>3.7000000000000005E-2</c:v>
                </c:pt>
                <c:pt idx="694">
                  <c:v>3.7000000000000005E-2</c:v>
                </c:pt>
                <c:pt idx="695">
                  <c:v>3.7000000000000005E-2</c:v>
                </c:pt>
                <c:pt idx="696">
                  <c:v>3.7000000000000005E-2</c:v>
                </c:pt>
                <c:pt idx="697">
                  <c:v>3.6000000000000004E-2</c:v>
                </c:pt>
                <c:pt idx="698">
                  <c:v>3.6000000000000004E-2</c:v>
                </c:pt>
                <c:pt idx="699">
                  <c:v>3.6000000000000004E-2</c:v>
                </c:pt>
                <c:pt idx="700">
                  <c:v>3.6000000000000004E-2</c:v>
                </c:pt>
                <c:pt idx="701">
                  <c:v>3.4000000000000002E-2</c:v>
                </c:pt>
                <c:pt idx="702">
                  <c:v>3.4000000000000002E-2</c:v>
                </c:pt>
                <c:pt idx="703">
                  <c:v>3.4000000000000002E-2</c:v>
                </c:pt>
                <c:pt idx="704">
                  <c:v>0.03</c:v>
                </c:pt>
                <c:pt idx="705">
                  <c:v>0.03</c:v>
                </c:pt>
                <c:pt idx="706">
                  <c:v>0.03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15-4857-BB11-B952CA0EE012}"/>
            </c:ext>
          </c:extLst>
        </c:ser>
        <c:ser>
          <c:idx val="1"/>
          <c:order val="1"/>
          <c:tx>
            <c:strRef>
              <c:f>No.1_整理例!$P$7</c:f>
              <c:strCache>
                <c:ptCount val="1"/>
                <c:pt idx="0">
                  <c:v>1回目</c:v>
                </c:pt>
              </c:strCache>
            </c:strRef>
          </c:tx>
          <c:spPr>
            <a:ln w="19050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No.1_整理例!$S$8:$S$9</c:f>
              <c:numCache>
                <c:formatCode>General</c:formatCode>
                <c:ptCount val="2"/>
                <c:pt idx="0">
                  <c:v>1.7166666666614461</c:v>
                </c:pt>
                <c:pt idx="1">
                  <c:v>3.2333333333235004</c:v>
                </c:pt>
              </c:numCache>
            </c:numRef>
          </c:xVal>
          <c:yVal>
            <c:numRef>
              <c:f>No.1_整理例!$T$8:$T$9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15-4857-BB11-B952CA0EE012}"/>
            </c:ext>
          </c:extLst>
        </c:ser>
        <c:ser>
          <c:idx val="2"/>
          <c:order val="2"/>
          <c:tx>
            <c:strRef>
              <c:f>No.1_整理例!$P$10</c:f>
              <c:strCache>
                <c:ptCount val="1"/>
                <c:pt idx="0">
                  <c:v>2回目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No.1_整理例!$S$11:$S$12</c:f>
              <c:numCache>
                <c:formatCode>General</c:formatCode>
                <c:ptCount val="2"/>
                <c:pt idx="0">
                  <c:v>3.3999999999896602</c:v>
                </c:pt>
                <c:pt idx="1">
                  <c:v>4.2833333333203063</c:v>
                </c:pt>
              </c:numCache>
            </c:numRef>
          </c:xVal>
          <c:yVal>
            <c:numRef>
              <c:f>No.1_整理例!$T$11:$T$12</c:f>
              <c:numCache>
                <c:formatCode>0.000</c:formatCode>
                <c:ptCount val="2"/>
                <c:pt idx="0">
                  <c:v>8.4999999999999937E-2</c:v>
                </c:pt>
                <c:pt idx="1">
                  <c:v>5.8000000000000024E-2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15-4857-BB11-B952CA0EE012}"/>
            </c:ext>
          </c:extLst>
        </c:ser>
        <c:ser>
          <c:idx val="3"/>
          <c:order val="3"/>
          <c:tx>
            <c:strRef>
              <c:f>No.1_整理例!$P$13</c:f>
              <c:strCache>
                <c:ptCount val="1"/>
                <c:pt idx="0">
                  <c:v>3回目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No.1_整理例!$S$14:$S$15</c:f>
              <c:numCache>
                <c:formatCode>General</c:formatCode>
                <c:ptCount val="2"/>
                <c:pt idx="0">
                  <c:v>5.4666666666500419</c:v>
                </c:pt>
                <c:pt idx="1">
                  <c:v>6.8333333333125523</c:v>
                </c:pt>
              </c:numCache>
            </c:numRef>
          </c:xVal>
          <c:yVal>
            <c:numRef>
              <c:f>No.1_整理例!$T$14:$T$15</c:f>
              <c:numCache>
                <c:formatCode>0.000</c:formatCode>
                <c:ptCount val="2"/>
                <c:pt idx="0">
                  <c:v>7.9000000000000042E-2</c:v>
                </c:pt>
                <c:pt idx="1">
                  <c:v>4.300000000000001E-2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C15-4857-BB11-B952CA0EE012}"/>
            </c:ext>
          </c:extLst>
        </c:ser>
        <c:ser>
          <c:idx val="4"/>
          <c:order val="4"/>
          <c:tx>
            <c:strRef>
              <c:f>No.1_整理例!$P$16</c:f>
              <c:strCache>
                <c:ptCount val="1"/>
                <c:pt idx="0">
                  <c:v>4回目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No.1_整理例!$S$17:$S$18</c:f>
              <c:numCache>
                <c:formatCode>General</c:formatCode>
                <c:ptCount val="2"/>
                <c:pt idx="0">
                  <c:v>7.1999999999781039</c:v>
                </c:pt>
                <c:pt idx="1">
                  <c:v>9.1833333333054057</c:v>
                </c:pt>
              </c:numCache>
            </c:numRef>
          </c:xVal>
          <c:yVal>
            <c:numRef>
              <c:f>No.1_整理例!$T$17:$T$18</c:f>
              <c:numCache>
                <c:formatCode>0.000</c:formatCode>
                <c:ptCount val="2"/>
                <c:pt idx="0">
                  <c:v>8.5999999999999938E-2</c:v>
                </c:pt>
                <c:pt idx="1">
                  <c:v>3.6000000000000004E-2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C15-4857-BB11-B952CA0EE012}"/>
            </c:ext>
          </c:extLst>
        </c:ser>
        <c:ser>
          <c:idx val="5"/>
          <c:order val="5"/>
          <c:tx>
            <c:strRef>
              <c:f>No.1_整理例!$P$19</c:f>
              <c:strCache>
                <c:ptCount val="1"/>
                <c:pt idx="0">
                  <c:v>5回目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No.1_整理例!$S$20:$S$21</c:f>
              <c:numCache>
                <c:formatCode>General</c:formatCode>
                <c:ptCount val="2"/>
                <c:pt idx="0">
                  <c:v>9.4833333333044934</c:v>
                </c:pt>
                <c:pt idx="1">
                  <c:v>11.683333333297803</c:v>
                </c:pt>
              </c:numCache>
            </c:numRef>
          </c:xVal>
          <c:yVal>
            <c:numRef>
              <c:f>No.1_整理例!$T$20:$T$21</c:f>
              <c:numCache>
                <c:formatCode>0.000</c:formatCode>
                <c:ptCount val="2"/>
                <c:pt idx="0">
                  <c:v>8.9999999999999941E-2</c:v>
                </c:pt>
                <c:pt idx="1">
                  <c:v>3.4000000000000002E-2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C15-4857-BB11-B952CA0EE012}"/>
            </c:ext>
          </c:extLst>
        </c:ser>
        <c:ser>
          <c:idx val="6"/>
          <c:order val="6"/>
          <c:tx>
            <c:strRef>
              <c:f>No.1_整理例!$P$22</c:f>
              <c:strCache>
                <c:ptCount val="1"/>
                <c:pt idx="0">
                  <c:v>6回目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No.1_整理例!$S$23:$S$24</c:f>
              <c:numCache>
                <c:formatCode>General</c:formatCode>
                <c:ptCount val="2"/>
              </c:numCache>
            </c:numRef>
          </c:xVal>
          <c:yVal>
            <c:numRef>
              <c:f>No.1_整理例!$T$23:$T$24</c:f>
              <c:numCache>
                <c:formatCode>0.000</c:formatCode>
                <c:ptCount val="2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3C15-4857-BB11-B952CA0EE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115424"/>
        <c:axId val="1325109520"/>
        <c:extLst/>
      </c:scatterChart>
      <c:valAx>
        <c:axId val="132511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sz="1200"/>
                  <a:t>経過時間</a:t>
                </a:r>
                <a:r>
                  <a:rPr lang="en-US" altLang="ja-JP" sz="1200"/>
                  <a:t> </a:t>
                </a:r>
                <a:r>
                  <a:rPr lang="en-US" altLang="ja-JP" sz="1200" i="1"/>
                  <a:t>t</a:t>
                </a:r>
                <a:r>
                  <a:rPr lang="en-US" altLang="ja-JP" sz="1200"/>
                  <a:t> </a:t>
                </a:r>
                <a:r>
                  <a:rPr lang="ja-JP" sz="1200"/>
                  <a:t> </a:t>
                </a:r>
                <a:r>
                  <a:rPr lang="en-US" sz="1200"/>
                  <a:t>(min)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46692749058541594"/>
              <c:y val="0.925913043478260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325109520"/>
        <c:crosses val="autoZero"/>
        <c:crossBetween val="midCat"/>
        <c:minorUnit val="0.5"/>
      </c:valAx>
      <c:valAx>
        <c:axId val="1325109520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sz="1200"/>
                  <a:t>水位</a:t>
                </a:r>
                <a:r>
                  <a:rPr lang="en-US" altLang="ja-JP" sz="1200"/>
                  <a:t> </a:t>
                </a:r>
                <a:r>
                  <a:rPr lang="en-US" altLang="ja-JP" sz="1200" i="1"/>
                  <a:t>H</a:t>
                </a:r>
                <a:r>
                  <a:rPr lang="en-US" altLang="ja-JP" sz="1200"/>
                  <a:t> </a:t>
                </a:r>
                <a:r>
                  <a:rPr lang="ja-JP" sz="1200"/>
                  <a:t> </a:t>
                </a:r>
                <a:r>
                  <a:rPr lang="en-US" sz="1200"/>
                  <a:t>(GL+ m)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8.9010612803835691E-6"/>
              <c:y val="0.315685039370078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0.00;\-0.00;0;@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325115424"/>
        <c:crosses val="autoZero"/>
        <c:crossBetween val="midCat"/>
        <c:minorUnit val="1.0000000000000002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aseline="0">
          <a:solidFill>
            <a:sysClr val="windowText" lastClr="000000"/>
          </a:solidFill>
          <a:latin typeface="Times New Roman" panose="02020603050405020304" pitchFamily="18" charset="0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26276</xdr:colOff>
      <xdr:row>9</xdr:row>
      <xdr:rowOff>6569</xdr:rowOff>
    </xdr:from>
    <xdr:to>
      <xdr:col>8</xdr:col>
      <xdr:colOff>615043</xdr:colOff>
      <xdr:row>20</xdr:row>
      <xdr:rowOff>190500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159577AE-5F3F-4A11-AC66-B9A7C37FA2BC}"/>
            </a:ext>
          </a:extLst>
        </xdr:cNvPr>
        <xdr:cNvCxnSpPr/>
      </xdr:nvCxnSpPr>
      <xdr:spPr>
        <a:xfrm>
          <a:off x="26276" y="2299138"/>
          <a:ext cx="5528629" cy="235169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73269</xdr:colOff>
      <xdr:row>22</xdr:row>
      <xdr:rowOff>154218</xdr:rowOff>
    </xdr:from>
    <xdr:to>
      <xdr:col>8</xdr:col>
      <xdr:colOff>500324</xdr:colOff>
      <xdr:row>35</xdr:row>
      <xdr:rowOff>166794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69EE576C-2441-4355-836B-1B24C94B9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131379</xdr:colOff>
      <xdr:row>13</xdr:row>
      <xdr:rowOff>105105</xdr:rowOff>
    </xdr:from>
    <xdr:to>
      <xdr:col>5</xdr:col>
      <xdr:colOff>256189</xdr:colOff>
      <xdr:row>15</xdr:row>
      <xdr:rowOff>144518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6059BAD-33A7-C199-9614-E4E20CCE19CF}"/>
            </a:ext>
          </a:extLst>
        </xdr:cNvPr>
        <xdr:cNvSpPr txBox="1"/>
      </xdr:nvSpPr>
      <xdr:spPr>
        <a:xfrm>
          <a:off x="1983827" y="3185950"/>
          <a:ext cx="1359776" cy="43355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目視による水位計測の場合に記入</a:t>
          </a:r>
        </a:p>
      </xdr:txBody>
    </xdr:sp>
    <xdr:clientData/>
  </xdr:twoCellAnchor>
  <xdr:oneCellAnchor>
    <xdr:from>
      <xdr:col>7</xdr:col>
      <xdr:colOff>283657</xdr:colOff>
      <xdr:row>4</xdr:row>
      <xdr:rowOff>36635</xdr:rowOff>
    </xdr:from>
    <xdr:ext cx="81881" cy="130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2A462F1D-7D3B-4A8F-B237-0A6D8CAA88D7}"/>
                </a:ext>
              </a:extLst>
            </xdr:cNvPr>
            <xdr:cNvSpPr txBox="1"/>
          </xdr:nvSpPr>
          <xdr:spPr>
            <a:xfrm>
              <a:off x="4627057" y="989135"/>
              <a:ext cx="81881" cy="130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kumimoji="1" lang="en-US" altLang="ja-JP" sz="800" b="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kumimoji="1" lang="en-US" altLang="ja-JP" sz="8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</m:acc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2A462F1D-7D3B-4A8F-B237-0A6D8CAA88D7}"/>
                </a:ext>
              </a:extLst>
            </xdr:cNvPr>
            <xdr:cNvSpPr txBox="1"/>
          </xdr:nvSpPr>
          <xdr:spPr>
            <a:xfrm>
              <a:off x="4627057" y="989135"/>
              <a:ext cx="81881" cy="130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800" b="0" i="0">
                  <a:latin typeface="Cambria Math" panose="02040503050406030204" pitchFamily="18" charset="0"/>
                </a:rPr>
                <a:t>ℎ ̅</a:t>
              </a:r>
              <a:endParaRPr kumimoji="1" lang="ja-JP" altLang="en-US" sz="1100"/>
            </a:p>
          </xdr:txBody>
        </xdr:sp>
      </mc:Fallback>
    </mc:AlternateContent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0.79288</cdr:x>
      <cdr:y>0.04945</cdr:y>
    </cdr:from>
    <cdr:to>
      <cdr:x>0.9908</cdr:x>
      <cdr:y>0.13353</cdr:y>
    </cdr:to>
    <cdr:sp macro="" textlink="No.1_整理例!$AM$12">
      <cdr:nvSpPr>
        <cdr:cNvPr id="14" name="吹き出し: 線 (枠なし) 13">
          <a:extLst xmlns:a="http://schemas.openxmlformats.org/drawingml/2006/main">
            <a:ext uri="{FF2B5EF4-FFF2-40B4-BE49-F238E27FC236}">
              <a16:creationId xmlns:a16="http://schemas.microsoft.com/office/drawing/2014/main" id="{F1377ABA-F296-6B2E-5D58-599966A8A885}"/>
            </a:ext>
          </a:extLst>
        </cdr:cNvPr>
        <cdr:cNvSpPr/>
      </cdr:nvSpPr>
      <cdr:spPr>
        <a:xfrm xmlns:a="http://schemas.openxmlformats.org/drawingml/2006/main">
          <a:off x="4265732" y="130734"/>
          <a:ext cx="1064804" cy="222302"/>
        </a:xfrm>
        <a:prstGeom xmlns:a="http://schemas.openxmlformats.org/drawingml/2006/main" prst="callout1">
          <a:avLst>
            <a:gd name="adj1" fmla="val 163053"/>
            <a:gd name="adj2" fmla="val 25076"/>
            <a:gd name="adj3" fmla="val 391091"/>
            <a:gd name="adj4" fmla="val 2762"/>
          </a:avLst>
        </a:prstGeom>
        <a:noFill xmlns:a="http://schemas.openxmlformats.org/drawingml/2006/main"/>
        <a:ln xmlns:a="http://schemas.openxmlformats.org/drawingml/2006/main" w="9525">
          <a:noFill/>
          <a:tailEnd type="arrow" w="sm" len="sm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4F630154-B072-4A9D-8E46-F545FE60BCAE}" type="TxLink">
            <a:rPr kumimoji="1" lang="en-US" altLang="en-US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 </a:t>
          </a:fld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0.71916</cdr:x>
      <cdr:y>0.11049</cdr:y>
    </cdr:from>
    <cdr:to>
      <cdr:x>0.99368</cdr:x>
      <cdr:y>0.23887</cdr:y>
    </cdr:to>
    <cdr:sp macro="" textlink="No.1_整理例!$AL$11">
      <cdr:nvSpPr>
        <cdr:cNvPr id="3" name="吹き出し: 線 (枠なし) 2">
          <a:extLst xmlns:a="http://schemas.openxmlformats.org/drawingml/2006/main">
            <a:ext uri="{FF2B5EF4-FFF2-40B4-BE49-F238E27FC236}">
              <a16:creationId xmlns:a16="http://schemas.microsoft.com/office/drawing/2014/main" id="{21EE1B89-8D8B-1561-E204-5F6291215B76}"/>
            </a:ext>
          </a:extLst>
        </cdr:cNvPr>
        <cdr:cNvSpPr/>
      </cdr:nvSpPr>
      <cdr:spPr>
        <a:xfrm xmlns:a="http://schemas.openxmlformats.org/drawingml/2006/main">
          <a:off x="3883515" y="289431"/>
          <a:ext cx="1482438" cy="336281"/>
        </a:xfrm>
        <a:prstGeom xmlns:a="http://schemas.openxmlformats.org/drawingml/2006/main" prst="callout1">
          <a:avLst>
            <a:gd name="adj1" fmla="val 91691"/>
            <a:gd name="adj2" fmla="val 28137"/>
            <a:gd name="adj3" fmla="val 216566"/>
            <a:gd name="adj4" fmla="val 13201"/>
          </a:avLst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tailEnd type="arrow" w="sm" len="sm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3781B89E-2A31-4A72-85DF-7C4B30163242}" type="TxLink">
            <a:rPr kumimoji="1" lang="en-US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kfs=6.42E-05m/s</a:t>
          </a:fld>
          <a:endParaRPr kumimoji="1" lang="en-US" altLang="ja-JP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0.72548</cdr:x>
      <cdr:y>0.04096</cdr:y>
    </cdr:from>
    <cdr:to>
      <cdr:x>1</cdr:x>
      <cdr:y>0.16934</cdr:y>
    </cdr:to>
    <cdr:sp macro="" textlink="No.1_整理例!$AM$11">
      <cdr:nvSpPr>
        <cdr:cNvPr id="2" name="吹き出し: 線 (枠なし) 1">
          <a:extLst xmlns:a="http://schemas.openxmlformats.org/drawingml/2006/main">
            <a:ext uri="{FF2B5EF4-FFF2-40B4-BE49-F238E27FC236}">
              <a16:creationId xmlns:a16="http://schemas.microsoft.com/office/drawing/2014/main" id="{93114A77-7705-EEC2-5318-F2123DDF8876}"/>
            </a:ext>
          </a:extLst>
        </cdr:cNvPr>
        <cdr:cNvSpPr/>
      </cdr:nvSpPr>
      <cdr:spPr>
        <a:xfrm xmlns:a="http://schemas.openxmlformats.org/drawingml/2006/main">
          <a:off x="3917670" y="107303"/>
          <a:ext cx="1482438" cy="336281"/>
        </a:xfrm>
        <a:prstGeom xmlns:a="http://schemas.openxmlformats.org/drawingml/2006/main" prst="callout1">
          <a:avLst>
            <a:gd name="adj1" fmla="val 91691"/>
            <a:gd name="adj2" fmla="val 28137"/>
            <a:gd name="adj3" fmla="val 273215"/>
            <a:gd name="adj4" fmla="val 17597"/>
          </a:avLst>
        </a:prstGeom>
        <a:noFill xmlns:a="http://schemas.openxmlformats.org/drawingml/2006/main"/>
        <a:ln xmlns:a="http://schemas.openxmlformats.org/drawingml/2006/main" w="9525">
          <a:noFill/>
          <a:tailEnd type="arrow" w="sm" len="sm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4ACADC46-5E2F-4FF7-AF57-26BB479A3A01}" type="TxLink">
            <a:rPr kumimoji="1" lang="en-US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S=4.24E-04m/s</a:t>
          </a:fld>
          <a:endParaRPr kumimoji="1" lang="en-US" altLang="ja-JP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640983</xdr:colOff>
      <xdr:row>53</xdr:row>
      <xdr:rowOff>146906</xdr:rowOff>
    </xdr:from>
    <xdr:to>
      <xdr:col>35</xdr:col>
      <xdr:colOff>44636</xdr:colOff>
      <xdr:row>71</xdr:row>
      <xdr:rowOff>222443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318537-417D-453F-BF39-00C38CCB5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60249</xdr:colOff>
      <xdr:row>35</xdr:row>
      <xdr:rowOff>4872</xdr:rowOff>
    </xdr:from>
    <xdr:to>
      <xdr:col>28</xdr:col>
      <xdr:colOff>407603</xdr:colOff>
      <xdr:row>48</xdr:row>
      <xdr:rowOff>149679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8F72F29-D3A8-48A3-9AA4-EF2AADFFA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38101</xdr:colOff>
      <xdr:row>74</xdr:row>
      <xdr:rowOff>143276</xdr:rowOff>
    </xdr:from>
    <xdr:to>
      <xdr:col>23</xdr:col>
      <xdr:colOff>967324</xdr:colOff>
      <xdr:row>89</xdr:row>
      <xdr:rowOff>100119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1EBD0FE-ADF6-4429-A486-46A823B34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0.10446</cdr:x>
      <cdr:y>0.06863</cdr:y>
    </cdr:from>
    <cdr:to>
      <cdr:x>0.35229</cdr:x>
      <cdr:y>0.21935</cdr:y>
    </cdr:to>
    <cdr:sp macro="" textlink="No.1_整理例!$AL$7">
      <cdr:nvSpPr>
        <cdr:cNvPr id="4" name="吹き出し: 線 (枠なし) 3">
          <a:extLst xmlns:a="http://schemas.openxmlformats.org/drawingml/2006/main">
            <a:ext uri="{FF2B5EF4-FFF2-40B4-BE49-F238E27FC236}">
              <a16:creationId xmlns:a16="http://schemas.microsoft.com/office/drawing/2014/main" id="{2F6C4AD1-F02B-9A4F-2004-B93BC7C3B9A0}"/>
            </a:ext>
          </a:extLst>
        </cdr:cNvPr>
        <cdr:cNvSpPr/>
      </cdr:nvSpPr>
      <cdr:spPr>
        <a:xfrm xmlns:a="http://schemas.openxmlformats.org/drawingml/2006/main">
          <a:off x="877416" y="249180"/>
          <a:ext cx="2081659" cy="547230"/>
        </a:xfrm>
        <a:prstGeom xmlns:a="http://schemas.openxmlformats.org/drawingml/2006/main" prst="callout1">
          <a:avLst>
            <a:gd name="adj1" fmla="val 74761"/>
            <a:gd name="adj2" fmla="val 53256"/>
            <a:gd name="adj3" fmla="val 195400"/>
            <a:gd name="adj4" fmla="val 51599"/>
          </a:avLst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CDD5328B-D618-4756-BB5F-F931885B9F59}" type="TxLink">
            <a:rPr kumimoji="1" lang="en-US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kfs=7.54E-05m/s</a:t>
          </a:fld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0.25688</cdr:x>
      <cdr:y>0</cdr:y>
    </cdr:from>
    <cdr:to>
      <cdr:x>0.50471</cdr:x>
      <cdr:y>0.15072</cdr:y>
    </cdr:to>
    <cdr:sp macro="" textlink="No.1_整理例!$AL$8">
      <cdr:nvSpPr>
        <cdr:cNvPr id="2" name="吹き出し: 線 (枠なし) 1">
          <a:extLst xmlns:a="http://schemas.openxmlformats.org/drawingml/2006/main">
            <a:ext uri="{FF2B5EF4-FFF2-40B4-BE49-F238E27FC236}">
              <a16:creationId xmlns:a16="http://schemas.microsoft.com/office/drawing/2014/main" id="{3515C3F3-3004-6B6C-3159-CF532DCD820C}"/>
            </a:ext>
          </a:extLst>
        </cdr:cNvPr>
        <cdr:cNvSpPr/>
      </cdr:nvSpPr>
      <cdr:spPr>
        <a:xfrm xmlns:a="http://schemas.openxmlformats.org/drawingml/2006/main">
          <a:off x="2157675" y="0"/>
          <a:ext cx="2081659" cy="547230"/>
        </a:xfrm>
        <a:prstGeom xmlns:a="http://schemas.openxmlformats.org/drawingml/2006/main" prst="callout1">
          <a:avLst>
            <a:gd name="adj1" fmla="val 74246"/>
            <a:gd name="adj2" fmla="val 55659"/>
            <a:gd name="adj3" fmla="val 214782"/>
            <a:gd name="adj4" fmla="val 32917"/>
          </a:avLst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FEEE320C-CFD1-4CC0-ABEC-877ED3044DF7}" type="TxLink">
            <a:rPr kumimoji="1" lang="en-US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kfs=7.32E-05m/s</a:t>
          </a:fld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0.37395</cdr:x>
      <cdr:y>0.0553</cdr:y>
    </cdr:from>
    <cdr:to>
      <cdr:x>0.62178</cdr:x>
      <cdr:y>0.20602</cdr:y>
    </cdr:to>
    <cdr:sp macro="" textlink="No.1_整理例!$AL$9">
      <cdr:nvSpPr>
        <cdr:cNvPr id="12" name="吹き出し: 線 (枠なし) 11">
          <a:extLst xmlns:a="http://schemas.openxmlformats.org/drawingml/2006/main">
            <a:ext uri="{FF2B5EF4-FFF2-40B4-BE49-F238E27FC236}">
              <a16:creationId xmlns:a16="http://schemas.microsoft.com/office/drawing/2014/main" id="{F1377ABA-F296-6B2E-5D58-599966A8A885}"/>
            </a:ext>
          </a:extLst>
        </cdr:cNvPr>
        <cdr:cNvSpPr/>
      </cdr:nvSpPr>
      <cdr:spPr>
        <a:xfrm xmlns:a="http://schemas.openxmlformats.org/drawingml/2006/main">
          <a:off x="3141009" y="200782"/>
          <a:ext cx="2081659" cy="547230"/>
        </a:xfrm>
        <a:prstGeom xmlns:a="http://schemas.openxmlformats.org/drawingml/2006/main" prst="callout1">
          <a:avLst>
            <a:gd name="adj1" fmla="val 76486"/>
            <a:gd name="adj2" fmla="val 24955"/>
            <a:gd name="adj3" fmla="val 176030"/>
            <a:gd name="adj4" fmla="val 34295"/>
          </a:avLst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080A081-4B4E-46AE-87D3-26331EFA0CCD}" type="TxLink">
            <a:rPr kumimoji="1" lang="en-US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kfs=6.69E-05m/s</a:t>
          </a:fld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0.52385</cdr:x>
      <cdr:y>0.00688</cdr:y>
    </cdr:from>
    <cdr:to>
      <cdr:x>0.77168</cdr:x>
      <cdr:y>0.1576</cdr:y>
    </cdr:to>
    <cdr:sp macro="" textlink="No.1_整理例!$AL$10">
      <cdr:nvSpPr>
        <cdr:cNvPr id="15" name="吹き出し: 線 (枠なし) 14">
          <a:extLst xmlns:a="http://schemas.openxmlformats.org/drawingml/2006/main">
            <a:ext uri="{FF2B5EF4-FFF2-40B4-BE49-F238E27FC236}">
              <a16:creationId xmlns:a16="http://schemas.microsoft.com/office/drawing/2014/main" id="{F1377ABA-F296-6B2E-5D58-599966A8A885}"/>
            </a:ext>
          </a:extLst>
        </cdr:cNvPr>
        <cdr:cNvSpPr/>
      </cdr:nvSpPr>
      <cdr:spPr>
        <a:xfrm xmlns:a="http://schemas.openxmlformats.org/drawingml/2006/main">
          <a:off x="4400101" y="24980"/>
          <a:ext cx="2081659" cy="547230"/>
        </a:xfrm>
        <a:prstGeom xmlns:a="http://schemas.openxmlformats.org/drawingml/2006/main" prst="callout1">
          <a:avLst>
            <a:gd name="adj1" fmla="val 89929"/>
            <a:gd name="adj2" fmla="val 34301"/>
            <a:gd name="adj3" fmla="val 230852"/>
            <a:gd name="adj4" fmla="val 27100"/>
          </a:avLst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DA20DD53-961F-44E1-AF88-77EEA07B328B}" type="TxLink">
            <a:rPr kumimoji="1" lang="en-US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kfs=6.40E-05m/s</a:t>
          </a:fld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0.74588</cdr:x>
      <cdr:y>0.09831</cdr:y>
    </cdr:from>
    <cdr:to>
      <cdr:x>0.99371</cdr:x>
      <cdr:y>0.24903</cdr:y>
    </cdr:to>
    <cdr:sp macro="" textlink="No.1_整理例!$AL$11">
      <cdr:nvSpPr>
        <cdr:cNvPr id="5" name="吹き出し: 線 (枠なし) 4">
          <a:extLst xmlns:a="http://schemas.openxmlformats.org/drawingml/2006/main">
            <a:ext uri="{FF2B5EF4-FFF2-40B4-BE49-F238E27FC236}">
              <a16:creationId xmlns:a16="http://schemas.microsoft.com/office/drawing/2014/main" id="{1EED7DCE-7323-D2E9-D481-94CBA8414117}"/>
            </a:ext>
          </a:extLst>
        </cdr:cNvPr>
        <cdr:cNvSpPr/>
      </cdr:nvSpPr>
      <cdr:spPr>
        <a:xfrm xmlns:a="http://schemas.openxmlformats.org/drawingml/2006/main">
          <a:off x="6265045" y="356948"/>
          <a:ext cx="2081659" cy="547230"/>
        </a:xfrm>
        <a:prstGeom xmlns:a="http://schemas.openxmlformats.org/drawingml/2006/main" prst="callout1">
          <a:avLst>
            <a:gd name="adj1" fmla="val 83208"/>
            <a:gd name="adj2" fmla="val 26958"/>
            <a:gd name="adj3" fmla="val 167224"/>
            <a:gd name="adj4" fmla="val 2525"/>
          </a:avLst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B8A546D-7D5B-4106-B520-BBA0980EEFBE}" type="TxLink">
            <a:rPr kumimoji="1" lang="en-US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ＭＳ 明朝" panose="02020609040205080304" pitchFamily="17" charset="-128"/>
              <a:cs typeface="Times New Roman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kfs=6.42E-05m/s</a:t>
          </a:fld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ＭＳ 明朝" panose="02020609040205080304" pitchFamily="17" charset="-128"/>
            <a:cs typeface="+mn-cs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5DC0D-8CCA-4442-96CF-5B5591C20FBF}">
  <sheetPr codeName="Sheet4"/>
  <dimension ref="A1:F1599"/>
  <sheetViews>
    <sheetView zoomScale="70" zoomScaleNormal="70" workbookViewId="0">
      <selection activeCell="N21" sqref="N21"/>
    </sheetView>
  </sheetViews>
  <sheetFormatPr defaultRowHeight="18.75" x14ac:dyDescent="0.4"/>
  <cols>
    <col min="1" max="1" width="20.25" bestFit="1" customWidth="1"/>
    <col min="2" max="2" width="10.75" style="17" customWidth="1"/>
    <col min="3" max="3" width="9.25" style="18" bestFit="1" customWidth="1"/>
    <col min="6" max="6" width="15.875" bestFit="1" customWidth="1"/>
  </cols>
  <sheetData>
    <row r="1" spans="1:6" x14ac:dyDescent="0.4">
      <c r="A1" s="1" t="s">
        <v>43</v>
      </c>
      <c r="B1" s="1" t="s">
        <v>33</v>
      </c>
      <c r="C1" s="1" t="s">
        <v>34</v>
      </c>
      <c r="D1" s="1" t="s">
        <v>35</v>
      </c>
      <c r="E1" s="1" t="s">
        <v>31</v>
      </c>
      <c r="F1" s="1" t="s">
        <v>32</v>
      </c>
    </row>
    <row r="2" spans="1:6" x14ac:dyDescent="0.4">
      <c r="A2" s="21">
        <f t="shared" ref="A2:A65" si="0">B2+C2+D2/24/60/60/1000</f>
        <v>45188.607638888891</v>
      </c>
      <c r="B2" s="22">
        <v>45188</v>
      </c>
      <c r="C2" s="15">
        <v>0.60763888888888895</v>
      </c>
      <c r="D2" s="20">
        <v>0</v>
      </c>
      <c r="E2" s="20">
        <v>0.76</v>
      </c>
      <c r="F2" s="20">
        <v>34.9</v>
      </c>
    </row>
    <row r="3" spans="1:6" x14ac:dyDescent="0.4">
      <c r="A3" s="21">
        <f t="shared" si="0"/>
        <v>45188.60765046296</v>
      </c>
      <c r="B3" s="22">
        <v>45188</v>
      </c>
      <c r="C3" s="15">
        <v>0.60765046296296299</v>
      </c>
      <c r="D3" s="20">
        <v>0</v>
      </c>
      <c r="E3" s="20">
        <v>0.76</v>
      </c>
      <c r="F3" s="20">
        <v>34.9</v>
      </c>
    </row>
    <row r="4" spans="1:6" x14ac:dyDescent="0.4">
      <c r="A4" s="21">
        <f t="shared" si="0"/>
        <v>45188.607662037037</v>
      </c>
      <c r="B4" s="22">
        <v>45188</v>
      </c>
      <c r="C4" s="15">
        <v>0.60766203703703703</v>
      </c>
      <c r="D4" s="20">
        <v>0</v>
      </c>
      <c r="E4" s="20">
        <v>0.76</v>
      </c>
      <c r="F4" s="20">
        <v>34.9</v>
      </c>
    </row>
    <row r="5" spans="1:6" x14ac:dyDescent="0.4">
      <c r="A5" s="21">
        <f t="shared" si="0"/>
        <v>45188.607673611114</v>
      </c>
      <c r="B5" s="22">
        <v>45188</v>
      </c>
      <c r="C5" s="15">
        <v>0.60767361111111107</v>
      </c>
      <c r="D5" s="20">
        <v>0</v>
      </c>
      <c r="E5" s="20">
        <v>0.76</v>
      </c>
      <c r="F5" s="20">
        <v>34.9</v>
      </c>
    </row>
    <row r="6" spans="1:6" x14ac:dyDescent="0.4">
      <c r="A6" s="21">
        <f t="shared" si="0"/>
        <v>45188.607685185183</v>
      </c>
      <c r="B6" s="22">
        <v>45188</v>
      </c>
      <c r="C6" s="15">
        <v>0.60768518518518522</v>
      </c>
      <c r="D6" s="20">
        <v>0</v>
      </c>
      <c r="E6" s="20">
        <v>0.76</v>
      </c>
      <c r="F6" s="20">
        <v>34.9</v>
      </c>
    </row>
    <row r="7" spans="1:6" x14ac:dyDescent="0.4">
      <c r="A7" s="21">
        <f t="shared" si="0"/>
        <v>45188.60769675926</v>
      </c>
      <c r="B7" s="22">
        <v>45188</v>
      </c>
      <c r="C7" s="15">
        <v>0.60769675925925926</v>
      </c>
      <c r="D7" s="20">
        <v>0</v>
      </c>
      <c r="E7" s="20">
        <v>0.76</v>
      </c>
      <c r="F7" s="20">
        <v>34.9</v>
      </c>
    </row>
    <row r="8" spans="1:6" x14ac:dyDescent="0.4">
      <c r="A8" s="21">
        <f t="shared" si="0"/>
        <v>45188.607708333337</v>
      </c>
      <c r="B8" s="22">
        <v>45188</v>
      </c>
      <c r="C8" s="15">
        <v>0.60770833333333341</v>
      </c>
      <c r="D8" s="20">
        <v>0</v>
      </c>
      <c r="E8" s="20">
        <v>0.76</v>
      </c>
      <c r="F8" s="20">
        <v>34.9</v>
      </c>
    </row>
    <row r="9" spans="1:6" x14ac:dyDescent="0.4">
      <c r="A9" s="21">
        <f t="shared" si="0"/>
        <v>45188.607719907406</v>
      </c>
      <c r="B9" s="22">
        <v>45188</v>
      </c>
      <c r="C9" s="15">
        <v>0.60771990740740744</v>
      </c>
      <c r="D9" s="20">
        <v>0</v>
      </c>
      <c r="E9" s="20">
        <v>0.76</v>
      </c>
      <c r="F9" s="20">
        <v>34.9</v>
      </c>
    </row>
    <row r="10" spans="1:6" x14ac:dyDescent="0.4">
      <c r="A10" s="21">
        <f t="shared" si="0"/>
        <v>45188.607731481483</v>
      </c>
      <c r="B10" s="22">
        <v>45188</v>
      </c>
      <c r="C10" s="15">
        <v>0.60773148148148148</v>
      </c>
      <c r="D10" s="20">
        <v>0</v>
      </c>
      <c r="E10" s="20">
        <v>0.76</v>
      </c>
      <c r="F10" s="20">
        <v>34.9</v>
      </c>
    </row>
    <row r="11" spans="1:6" x14ac:dyDescent="0.4">
      <c r="A11" s="21">
        <f t="shared" si="0"/>
        <v>45188.607743055552</v>
      </c>
      <c r="B11" s="22">
        <v>45188</v>
      </c>
      <c r="C11" s="15">
        <v>0.60774305555555552</v>
      </c>
      <c r="D11" s="20">
        <v>0</v>
      </c>
      <c r="E11" s="20">
        <v>0.76</v>
      </c>
      <c r="F11" s="20">
        <v>34.9</v>
      </c>
    </row>
    <row r="12" spans="1:6" x14ac:dyDescent="0.4">
      <c r="A12" s="21">
        <f t="shared" si="0"/>
        <v>45188.607754629629</v>
      </c>
      <c r="B12" s="22">
        <v>45188</v>
      </c>
      <c r="C12" s="15">
        <v>0.60775462962962956</v>
      </c>
      <c r="D12" s="20">
        <v>0</v>
      </c>
      <c r="E12" s="20">
        <v>0.76</v>
      </c>
      <c r="F12" s="20">
        <v>34.9</v>
      </c>
    </row>
    <row r="13" spans="1:6" x14ac:dyDescent="0.4">
      <c r="A13" s="21">
        <f t="shared" si="0"/>
        <v>45188.607766203706</v>
      </c>
      <c r="B13" s="22">
        <v>45188</v>
      </c>
      <c r="C13" s="15">
        <v>0.60776620370370371</v>
      </c>
      <c r="D13" s="20">
        <v>0</v>
      </c>
      <c r="E13" s="20">
        <v>0.76</v>
      </c>
      <c r="F13" s="20">
        <v>34.9</v>
      </c>
    </row>
    <row r="14" spans="1:6" x14ac:dyDescent="0.4">
      <c r="A14" s="21">
        <f t="shared" si="0"/>
        <v>45188.607777777775</v>
      </c>
      <c r="B14" s="22">
        <v>45188</v>
      </c>
      <c r="C14" s="15">
        <v>0.60777777777777775</v>
      </c>
      <c r="D14" s="20">
        <v>0</v>
      </c>
      <c r="E14" s="20">
        <v>0.76</v>
      </c>
      <c r="F14" s="20">
        <v>34.9</v>
      </c>
    </row>
    <row r="15" spans="1:6" x14ac:dyDescent="0.4">
      <c r="A15" s="21">
        <f t="shared" si="0"/>
        <v>45188.607789351852</v>
      </c>
      <c r="B15" s="22">
        <v>45188</v>
      </c>
      <c r="C15" s="15">
        <v>0.6077893518518519</v>
      </c>
      <c r="D15" s="20">
        <v>0</v>
      </c>
      <c r="E15" s="20">
        <v>0.76</v>
      </c>
      <c r="F15" s="20">
        <v>34.9</v>
      </c>
    </row>
    <row r="16" spans="1:6" x14ac:dyDescent="0.4">
      <c r="A16" s="21">
        <f t="shared" si="0"/>
        <v>45188.607800925929</v>
      </c>
      <c r="B16" s="22">
        <v>45188</v>
      </c>
      <c r="C16" s="15">
        <v>0.60780092592592594</v>
      </c>
      <c r="D16" s="20">
        <v>0</v>
      </c>
      <c r="E16" s="20">
        <v>0.76</v>
      </c>
      <c r="F16" s="20">
        <v>34.9</v>
      </c>
    </row>
    <row r="17" spans="1:6" x14ac:dyDescent="0.4">
      <c r="A17" s="21">
        <f t="shared" si="0"/>
        <v>45188.607812499999</v>
      </c>
      <c r="B17" s="22">
        <v>45188</v>
      </c>
      <c r="C17" s="15">
        <v>0.60781249999999998</v>
      </c>
      <c r="D17" s="20">
        <v>0</v>
      </c>
      <c r="E17" s="20">
        <v>0.75900000000000001</v>
      </c>
      <c r="F17" s="20">
        <v>34.9</v>
      </c>
    </row>
    <row r="18" spans="1:6" x14ac:dyDescent="0.4">
      <c r="A18" s="21">
        <f t="shared" si="0"/>
        <v>45188.607824074075</v>
      </c>
      <c r="B18" s="22">
        <v>45188</v>
      </c>
      <c r="C18" s="15">
        <v>0.60782407407407402</v>
      </c>
      <c r="D18" s="20">
        <v>0</v>
      </c>
      <c r="E18" s="20">
        <v>0.75900000000000001</v>
      </c>
      <c r="F18" s="20">
        <v>34.9</v>
      </c>
    </row>
    <row r="19" spans="1:6" x14ac:dyDescent="0.4">
      <c r="A19" s="21">
        <f t="shared" si="0"/>
        <v>45188.607835648145</v>
      </c>
      <c r="B19" s="22">
        <v>45188</v>
      </c>
      <c r="C19" s="15">
        <v>0.60783564814814817</v>
      </c>
      <c r="D19" s="20">
        <v>0</v>
      </c>
      <c r="E19" s="20">
        <v>0.75900000000000001</v>
      </c>
      <c r="F19" s="20">
        <v>34.9</v>
      </c>
    </row>
    <row r="20" spans="1:6" x14ac:dyDescent="0.4">
      <c r="A20" s="21">
        <f t="shared" si="0"/>
        <v>45188.607847222222</v>
      </c>
      <c r="B20" s="22">
        <v>45188</v>
      </c>
      <c r="C20" s="15">
        <v>0.60784722222222221</v>
      </c>
      <c r="D20" s="20">
        <v>0</v>
      </c>
      <c r="E20" s="20">
        <v>0.75900000000000001</v>
      </c>
      <c r="F20" s="20">
        <v>34.9</v>
      </c>
    </row>
    <row r="21" spans="1:6" x14ac:dyDescent="0.4">
      <c r="A21" s="21">
        <f t="shared" si="0"/>
        <v>45188.607858796298</v>
      </c>
      <c r="B21" s="22">
        <v>45188</v>
      </c>
      <c r="C21" s="15">
        <v>0.60785879629629636</v>
      </c>
      <c r="D21" s="20">
        <v>0</v>
      </c>
      <c r="E21" s="20">
        <v>0.76</v>
      </c>
      <c r="F21" s="20">
        <v>34.9</v>
      </c>
    </row>
    <row r="22" spans="1:6" x14ac:dyDescent="0.4">
      <c r="A22" s="21">
        <f t="shared" si="0"/>
        <v>45188.607870370368</v>
      </c>
      <c r="B22" s="22">
        <v>45188</v>
      </c>
      <c r="C22" s="15">
        <v>0.60787037037037039</v>
      </c>
      <c r="D22" s="20">
        <v>0</v>
      </c>
      <c r="E22" s="20">
        <v>0.76</v>
      </c>
      <c r="F22" s="20">
        <v>34.9</v>
      </c>
    </row>
    <row r="23" spans="1:6" x14ac:dyDescent="0.4">
      <c r="A23" s="21">
        <f t="shared" si="0"/>
        <v>45188.607881944445</v>
      </c>
      <c r="B23" s="22">
        <v>45188</v>
      </c>
      <c r="C23" s="15">
        <v>0.60788194444444443</v>
      </c>
      <c r="D23" s="20">
        <v>0</v>
      </c>
      <c r="E23" s="20">
        <v>0.76</v>
      </c>
      <c r="F23" s="20">
        <v>34.9</v>
      </c>
    </row>
    <row r="24" spans="1:6" x14ac:dyDescent="0.4">
      <c r="A24" s="21">
        <f t="shared" si="0"/>
        <v>45188.607893518521</v>
      </c>
      <c r="B24" s="22">
        <v>45188</v>
      </c>
      <c r="C24" s="15">
        <v>0.60789351851851847</v>
      </c>
      <c r="D24" s="20">
        <v>0</v>
      </c>
      <c r="E24" s="20">
        <v>0.76</v>
      </c>
      <c r="F24" s="20">
        <v>34.9</v>
      </c>
    </row>
    <row r="25" spans="1:6" x14ac:dyDescent="0.4">
      <c r="A25" s="21">
        <f t="shared" si="0"/>
        <v>45188.607905092591</v>
      </c>
      <c r="B25" s="22">
        <v>45188</v>
      </c>
      <c r="C25" s="15">
        <v>0.60790509259259262</v>
      </c>
      <c r="D25" s="20">
        <v>0</v>
      </c>
      <c r="E25" s="20">
        <v>0.76</v>
      </c>
      <c r="F25" s="20">
        <v>34.9</v>
      </c>
    </row>
    <row r="26" spans="1:6" x14ac:dyDescent="0.4">
      <c r="A26" s="21">
        <f t="shared" si="0"/>
        <v>45188.607916666668</v>
      </c>
      <c r="B26" s="22">
        <v>45188</v>
      </c>
      <c r="C26" s="15">
        <v>0.60791666666666666</v>
      </c>
      <c r="D26" s="20">
        <v>0</v>
      </c>
      <c r="E26" s="20">
        <v>0.75900000000000001</v>
      </c>
      <c r="F26" s="20">
        <v>34.9</v>
      </c>
    </row>
    <row r="27" spans="1:6" x14ac:dyDescent="0.4">
      <c r="A27" s="21">
        <f t="shared" si="0"/>
        <v>45188.607928240737</v>
      </c>
      <c r="B27" s="22">
        <v>45188</v>
      </c>
      <c r="C27" s="15">
        <v>0.60792824074074081</v>
      </c>
      <c r="D27" s="20">
        <v>0</v>
      </c>
      <c r="E27" s="20">
        <v>0.76</v>
      </c>
      <c r="F27" s="20">
        <v>34.9</v>
      </c>
    </row>
    <row r="28" spans="1:6" x14ac:dyDescent="0.4">
      <c r="A28" s="21">
        <f t="shared" si="0"/>
        <v>45188.607939814814</v>
      </c>
      <c r="B28" s="22">
        <v>45188</v>
      </c>
      <c r="C28" s="15">
        <v>0.60793981481481485</v>
      </c>
      <c r="D28" s="20">
        <v>0</v>
      </c>
      <c r="E28" s="20">
        <v>0.76</v>
      </c>
      <c r="F28" s="20">
        <v>34.9</v>
      </c>
    </row>
    <row r="29" spans="1:6" x14ac:dyDescent="0.4">
      <c r="A29" s="21">
        <f t="shared" si="0"/>
        <v>45188.607951388891</v>
      </c>
      <c r="B29" s="22">
        <v>45188</v>
      </c>
      <c r="C29" s="15">
        <v>0.60795138888888889</v>
      </c>
      <c r="D29" s="20">
        <v>0</v>
      </c>
      <c r="E29" s="20">
        <v>0.76</v>
      </c>
      <c r="F29" s="20">
        <v>34.9</v>
      </c>
    </row>
    <row r="30" spans="1:6" x14ac:dyDescent="0.4">
      <c r="A30" s="21">
        <f t="shared" si="0"/>
        <v>45188.60796296296</v>
      </c>
      <c r="B30" s="22">
        <v>45188</v>
      </c>
      <c r="C30" s="15">
        <v>0.60796296296296293</v>
      </c>
      <c r="D30" s="20">
        <v>0</v>
      </c>
      <c r="E30" s="20">
        <v>0.76100000000000001</v>
      </c>
      <c r="F30" s="20">
        <v>34.9</v>
      </c>
    </row>
    <row r="31" spans="1:6" x14ac:dyDescent="0.4">
      <c r="A31" s="21">
        <f t="shared" si="0"/>
        <v>45188.607974537037</v>
      </c>
      <c r="B31" s="22">
        <v>45188</v>
      </c>
      <c r="C31" s="15">
        <v>0.60797453703703697</v>
      </c>
      <c r="D31" s="20">
        <v>0</v>
      </c>
      <c r="E31" s="20">
        <v>0.76100000000000001</v>
      </c>
      <c r="F31" s="20">
        <v>34.9</v>
      </c>
    </row>
    <row r="32" spans="1:6" x14ac:dyDescent="0.4">
      <c r="A32" s="21">
        <f t="shared" si="0"/>
        <v>45188.607986111114</v>
      </c>
      <c r="B32" s="22">
        <v>45188</v>
      </c>
      <c r="C32" s="15">
        <v>0.60798611111111112</v>
      </c>
      <c r="D32" s="20">
        <v>0</v>
      </c>
      <c r="E32" s="20">
        <v>0.76100000000000001</v>
      </c>
      <c r="F32" s="20">
        <v>34.799999999999997</v>
      </c>
    </row>
    <row r="33" spans="1:6" x14ac:dyDescent="0.4">
      <c r="A33" s="21">
        <f t="shared" si="0"/>
        <v>45188.607997685183</v>
      </c>
      <c r="B33" s="22">
        <v>45188</v>
      </c>
      <c r="C33" s="15">
        <v>0.60799768518518515</v>
      </c>
      <c r="D33" s="20">
        <v>0</v>
      </c>
      <c r="E33" s="20">
        <v>0.76100000000000001</v>
      </c>
      <c r="F33" s="20">
        <v>34.799999999999997</v>
      </c>
    </row>
    <row r="34" spans="1:6" x14ac:dyDescent="0.4">
      <c r="A34" s="21">
        <f t="shared" si="0"/>
        <v>45188.60800925926</v>
      </c>
      <c r="B34" s="22">
        <v>45188</v>
      </c>
      <c r="C34" s="15">
        <v>0.6080092592592593</v>
      </c>
      <c r="D34" s="20">
        <v>0</v>
      </c>
      <c r="E34" s="20">
        <v>0.76100000000000001</v>
      </c>
      <c r="F34" s="20">
        <v>34.799999999999997</v>
      </c>
    </row>
    <row r="35" spans="1:6" x14ac:dyDescent="0.4">
      <c r="A35" s="21">
        <f t="shared" si="0"/>
        <v>45188.608020833337</v>
      </c>
      <c r="B35" s="22">
        <v>45188</v>
      </c>
      <c r="C35" s="15">
        <v>0.60802083333333334</v>
      </c>
      <c r="D35" s="20">
        <v>0</v>
      </c>
      <c r="E35" s="20">
        <v>0.76100000000000001</v>
      </c>
      <c r="F35" s="20">
        <v>34.799999999999997</v>
      </c>
    </row>
    <row r="36" spans="1:6" x14ac:dyDescent="0.4">
      <c r="A36" s="21">
        <f t="shared" si="0"/>
        <v>45188.608032407406</v>
      </c>
      <c r="B36" s="22">
        <v>45188</v>
      </c>
      <c r="C36" s="15">
        <v>0.60803240740740738</v>
      </c>
      <c r="D36" s="20">
        <v>0</v>
      </c>
      <c r="E36" s="20">
        <v>0.76100000000000001</v>
      </c>
      <c r="F36" s="20">
        <v>34.799999999999997</v>
      </c>
    </row>
    <row r="37" spans="1:6" x14ac:dyDescent="0.4">
      <c r="A37" s="21">
        <f t="shared" si="0"/>
        <v>45188.608043981483</v>
      </c>
      <c r="B37" s="22">
        <v>45188</v>
      </c>
      <c r="C37" s="15">
        <v>0.60804398148148142</v>
      </c>
      <c r="D37" s="20">
        <v>0</v>
      </c>
      <c r="E37" s="20">
        <v>0.76100000000000001</v>
      </c>
      <c r="F37" s="20">
        <v>34.799999999999997</v>
      </c>
    </row>
    <row r="38" spans="1:6" x14ac:dyDescent="0.4">
      <c r="A38" s="21">
        <f t="shared" si="0"/>
        <v>45188.608055555553</v>
      </c>
      <c r="B38" s="22">
        <v>45188</v>
      </c>
      <c r="C38" s="15">
        <v>0.60805555555555557</v>
      </c>
      <c r="D38" s="20">
        <v>0</v>
      </c>
      <c r="E38" s="20">
        <v>0.76</v>
      </c>
      <c r="F38" s="20">
        <v>34.799999999999997</v>
      </c>
    </row>
    <row r="39" spans="1:6" x14ac:dyDescent="0.4">
      <c r="A39" s="21">
        <f t="shared" si="0"/>
        <v>45188.608067129629</v>
      </c>
      <c r="B39" s="22">
        <v>45188</v>
      </c>
      <c r="C39" s="15">
        <v>0.60806712962962961</v>
      </c>
      <c r="D39" s="20">
        <v>0</v>
      </c>
      <c r="E39" s="20">
        <v>0.76</v>
      </c>
      <c r="F39" s="20">
        <v>34.799999999999997</v>
      </c>
    </row>
    <row r="40" spans="1:6" x14ac:dyDescent="0.4">
      <c r="A40" s="21">
        <f t="shared" si="0"/>
        <v>45188.608078703706</v>
      </c>
      <c r="B40" s="22">
        <v>45188</v>
      </c>
      <c r="C40" s="15">
        <v>0.60807870370370376</v>
      </c>
      <c r="D40" s="20">
        <v>0</v>
      </c>
      <c r="E40" s="20">
        <v>0.76</v>
      </c>
      <c r="F40" s="20">
        <v>34.799999999999997</v>
      </c>
    </row>
    <row r="41" spans="1:6" x14ac:dyDescent="0.4">
      <c r="A41" s="21">
        <f t="shared" si="0"/>
        <v>45188.608090277776</v>
      </c>
      <c r="B41" s="22">
        <v>45188</v>
      </c>
      <c r="C41" s="15">
        <v>0.6080902777777778</v>
      </c>
      <c r="D41" s="20">
        <v>0</v>
      </c>
      <c r="E41" s="20">
        <v>0.76</v>
      </c>
      <c r="F41" s="20">
        <v>34.799999999999997</v>
      </c>
    </row>
    <row r="42" spans="1:6" x14ac:dyDescent="0.4">
      <c r="A42" s="21">
        <f t="shared" si="0"/>
        <v>45188.608101851853</v>
      </c>
      <c r="B42" s="22">
        <v>45188</v>
      </c>
      <c r="C42" s="15">
        <v>0.60810185185185184</v>
      </c>
      <c r="D42" s="20">
        <v>0</v>
      </c>
      <c r="E42" s="20">
        <v>0.76</v>
      </c>
      <c r="F42" s="20">
        <v>34.799999999999997</v>
      </c>
    </row>
    <row r="43" spans="1:6" x14ac:dyDescent="0.4">
      <c r="A43" s="21">
        <f t="shared" si="0"/>
        <v>45188.608113425929</v>
      </c>
      <c r="B43" s="22">
        <v>45188</v>
      </c>
      <c r="C43" s="15">
        <v>0.60811342592592588</v>
      </c>
      <c r="D43" s="20">
        <v>0</v>
      </c>
      <c r="E43" s="20">
        <v>0.76</v>
      </c>
      <c r="F43" s="20">
        <v>34.799999999999997</v>
      </c>
    </row>
    <row r="44" spans="1:6" x14ac:dyDescent="0.4">
      <c r="A44" s="21">
        <f t="shared" si="0"/>
        <v>45188.608124999999</v>
      </c>
      <c r="B44" s="22">
        <v>45188</v>
      </c>
      <c r="C44" s="15">
        <v>0.60812500000000003</v>
      </c>
      <c r="D44" s="20">
        <v>0</v>
      </c>
      <c r="E44" s="20">
        <v>0.76</v>
      </c>
      <c r="F44" s="20">
        <v>34.799999999999997</v>
      </c>
    </row>
    <row r="45" spans="1:6" x14ac:dyDescent="0.4">
      <c r="A45" s="21">
        <f t="shared" si="0"/>
        <v>45188.608136574076</v>
      </c>
      <c r="B45" s="22">
        <v>45188</v>
      </c>
      <c r="C45" s="15">
        <v>0.60813657407407407</v>
      </c>
      <c r="D45" s="20">
        <v>0</v>
      </c>
      <c r="E45" s="20">
        <v>0.76</v>
      </c>
      <c r="F45" s="20">
        <v>34.799999999999997</v>
      </c>
    </row>
    <row r="46" spans="1:6" x14ac:dyDescent="0.4">
      <c r="A46" s="21">
        <f t="shared" si="0"/>
        <v>45188.608148148145</v>
      </c>
      <c r="B46" s="22">
        <v>45188</v>
      </c>
      <c r="C46" s="15">
        <v>0.60814814814814822</v>
      </c>
      <c r="D46" s="20">
        <v>0</v>
      </c>
      <c r="E46" s="20">
        <v>0.76</v>
      </c>
      <c r="F46" s="20">
        <v>34.799999999999997</v>
      </c>
    </row>
    <row r="47" spans="1:6" x14ac:dyDescent="0.4">
      <c r="A47" s="21">
        <f t="shared" si="0"/>
        <v>45188.608159722222</v>
      </c>
      <c r="B47" s="22">
        <v>45188</v>
      </c>
      <c r="C47" s="15">
        <v>0.60815972222222225</v>
      </c>
      <c r="D47" s="20">
        <v>0</v>
      </c>
      <c r="E47" s="20">
        <v>0.76</v>
      </c>
      <c r="F47" s="20">
        <v>34.799999999999997</v>
      </c>
    </row>
    <row r="48" spans="1:6" x14ac:dyDescent="0.4">
      <c r="A48" s="21">
        <f t="shared" si="0"/>
        <v>45188.608171296299</v>
      </c>
      <c r="B48" s="22">
        <v>45188</v>
      </c>
      <c r="C48" s="15">
        <v>0.60817129629629629</v>
      </c>
      <c r="D48" s="20">
        <v>0</v>
      </c>
      <c r="E48" s="20">
        <v>0.76</v>
      </c>
      <c r="F48" s="20">
        <v>34.799999999999997</v>
      </c>
    </row>
    <row r="49" spans="1:6" x14ac:dyDescent="0.4">
      <c r="A49" s="21">
        <f t="shared" si="0"/>
        <v>45188.608182870368</v>
      </c>
      <c r="B49" s="22">
        <v>45188</v>
      </c>
      <c r="C49" s="15">
        <v>0.60818287037037033</v>
      </c>
      <c r="D49" s="20">
        <v>0</v>
      </c>
      <c r="E49" s="20">
        <v>0.76</v>
      </c>
      <c r="F49" s="20">
        <v>34.799999999999997</v>
      </c>
    </row>
    <row r="50" spans="1:6" x14ac:dyDescent="0.4">
      <c r="A50" s="21">
        <f t="shared" si="0"/>
        <v>45188.608194444445</v>
      </c>
      <c r="B50" s="22">
        <v>45188</v>
      </c>
      <c r="C50" s="15">
        <v>0.60819444444444437</v>
      </c>
      <c r="D50" s="20">
        <v>0</v>
      </c>
      <c r="E50" s="20">
        <v>0.76</v>
      </c>
      <c r="F50" s="20">
        <v>34.799999999999997</v>
      </c>
    </row>
    <row r="51" spans="1:6" x14ac:dyDescent="0.4">
      <c r="A51" s="21">
        <f t="shared" si="0"/>
        <v>45188.608206018522</v>
      </c>
      <c r="B51" s="22">
        <v>45188</v>
      </c>
      <c r="C51" s="15">
        <v>0.60820601851851852</v>
      </c>
      <c r="D51" s="20">
        <v>0</v>
      </c>
      <c r="E51" s="20">
        <v>0.76</v>
      </c>
      <c r="F51" s="20">
        <v>34.799999999999997</v>
      </c>
    </row>
    <row r="52" spans="1:6" x14ac:dyDescent="0.4">
      <c r="A52" s="21">
        <f t="shared" si="0"/>
        <v>45188.608217592591</v>
      </c>
      <c r="B52" s="22">
        <v>45188</v>
      </c>
      <c r="C52" s="15">
        <v>0.60821759259259256</v>
      </c>
      <c r="D52" s="20">
        <v>0</v>
      </c>
      <c r="E52" s="20">
        <v>0.76100000000000001</v>
      </c>
      <c r="F52" s="20">
        <v>34.799999999999997</v>
      </c>
    </row>
    <row r="53" spans="1:6" x14ac:dyDescent="0.4">
      <c r="A53" s="21">
        <f t="shared" si="0"/>
        <v>45188.608229166668</v>
      </c>
      <c r="B53" s="22">
        <v>45188</v>
      </c>
      <c r="C53" s="15">
        <v>0.60822916666666671</v>
      </c>
      <c r="D53" s="20">
        <v>0</v>
      </c>
      <c r="E53" s="20">
        <v>0.76</v>
      </c>
      <c r="F53" s="20">
        <v>34.799999999999997</v>
      </c>
    </row>
    <row r="54" spans="1:6" x14ac:dyDescent="0.4">
      <c r="A54" s="21">
        <f t="shared" si="0"/>
        <v>45188.608240740738</v>
      </c>
      <c r="B54" s="22">
        <v>45188</v>
      </c>
      <c r="C54" s="15">
        <v>0.60824074074074075</v>
      </c>
      <c r="D54" s="20">
        <v>0</v>
      </c>
      <c r="E54" s="20">
        <v>0.76</v>
      </c>
      <c r="F54" s="20">
        <v>34.799999999999997</v>
      </c>
    </row>
    <row r="55" spans="1:6" x14ac:dyDescent="0.4">
      <c r="A55" s="21">
        <f t="shared" si="0"/>
        <v>45188.608252314814</v>
      </c>
      <c r="B55" s="22">
        <v>45188</v>
      </c>
      <c r="C55" s="15">
        <v>0.60825231481481479</v>
      </c>
      <c r="D55" s="20">
        <v>0</v>
      </c>
      <c r="E55" s="20">
        <v>0.76</v>
      </c>
      <c r="F55" s="20">
        <v>34.799999999999997</v>
      </c>
    </row>
    <row r="56" spans="1:6" x14ac:dyDescent="0.4">
      <c r="A56" s="21">
        <f t="shared" si="0"/>
        <v>45188.608263888891</v>
      </c>
      <c r="B56" s="22">
        <v>45188</v>
      </c>
      <c r="C56" s="15">
        <v>0.60826388888888883</v>
      </c>
      <c r="D56" s="20">
        <v>0</v>
      </c>
      <c r="E56" s="20">
        <v>0.76</v>
      </c>
      <c r="F56" s="20">
        <v>34.799999999999997</v>
      </c>
    </row>
    <row r="57" spans="1:6" x14ac:dyDescent="0.4">
      <c r="A57" s="21">
        <f t="shared" si="0"/>
        <v>45188.608275462961</v>
      </c>
      <c r="B57" s="22">
        <v>45188</v>
      </c>
      <c r="C57" s="15">
        <v>0.60827546296296298</v>
      </c>
      <c r="D57" s="20">
        <v>0</v>
      </c>
      <c r="E57" s="20">
        <v>0.76</v>
      </c>
      <c r="F57" s="20">
        <v>34.700000000000003</v>
      </c>
    </row>
    <row r="58" spans="1:6" x14ac:dyDescent="0.4">
      <c r="A58" s="21">
        <f t="shared" si="0"/>
        <v>45188.608287037037</v>
      </c>
      <c r="B58" s="22">
        <v>45188</v>
      </c>
      <c r="C58" s="15">
        <v>0.60828703703703701</v>
      </c>
      <c r="D58" s="20">
        <v>0</v>
      </c>
      <c r="E58" s="20">
        <v>0.76</v>
      </c>
      <c r="F58" s="20">
        <v>34.700000000000003</v>
      </c>
    </row>
    <row r="59" spans="1:6" x14ac:dyDescent="0.4">
      <c r="A59" s="21">
        <f t="shared" si="0"/>
        <v>45188.608298611114</v>
      </c>
      <c r="B59" s="22">
        <v>45188</v>
      </c>
      <c r="C59" s="15">
        <v>0.60829861111111116</v>
      </c>
      <c r="D59" s="20">
        <v>0</v>
      </c>
      <c r="E59" s="20">
        <v>0.76</v>
      </c>
      <c r="F59" s="20">
        <v>34.700000000000003</v>
      </c>
    </row>
    <row r="60" spans="1:6" x14ac:dyDescent="0.4">
      <c r="A60" s="21">
        <f t="shared" si="0"/>
        <v>45188.608310185184</v>
      </c>
      <c r="B60" s="22">
        <v>45188</v>
      </c>
      <c r="C60" s="15">
        <v>0.6083101851851852</v>
      </c>
      <c r="D60" s="20">
        <v>0</v>
      </c>
      <c r="E60" s="20">
        <v>0.76</v>
      </c>
      <c r="F60" s="20">
        <v>34.700000000000003</v>
      </c>
    </row>
    <row r="61" spans="1:6" x14ac:dyDescent="0.4">
      <c r="A61" s="21">
        <f t="shared" si="0"/>
        <v>45188.60832175926</v>
      </c>
      <c r="B61" s="22">
        <v>45188</v>
      </c>
      <c r="C61" s="15">
        <v>0.60832175925925924</v>
      </c>
      <c r="D61" s="20">
        <v>0</v>
      </c>
      <c r="E61" s="20">
        <v>0.76</v>
      </c>
      <c r="F61" s="20">
        <v>34.700000000000003</v>
      </c>
    </row>
    <row r="62" spans="1:6" x14ac:dyDescent="0.4">
      <c r="A62" s="21">
        <f t="shared" si="0"/>
        <v>45188.60833333333</v>
      </c>
      <c r="B62" s="22">
        <v>45188</v>
      </c>
      <c r="C62" s="15">
        <v>0.60833333333333328</v>
      </c>
      <c r="D62" s="20">
        <v>0</v>
      </c>
      <c r="E62" s="20">
        <v>0.76</v>
      </c>
      <c r="F62" s="20">
        <v>34.700000000000003</v>
      </c>
    </row>
    <row r="63" spans="1:6" x14ac:dyDescent="0.4">
      <c r="A63" s="21">
        <f t="shared" si="0"/>
        <v>45188.608344907407</v>
      </c>
      <c r="B63" s="22">
        <v>45188</v>
      </c>
      <c r="C63" s="15">
        <v>0.60834490740740743</v>
      </c>
      <c r="D63" s="20">
        <v>0</v>
      </c>
      <c r="E63" s="20">
        <v>0.76</v>
      </c>
      <c r="F63" s="20">
        <v>34.700000000000003</v>
      </c>
    </row>
    <row r="64" spans="1:6" x14ac:dyDescent="0.4">
      <c r="A64" s="21">
        <f t="shared" si="0"/>
        <v>45188.608356481483</v>
      </c>
      <c r="B64" s="22">
        <v>45188</v>
      </c>
      <c r="C64" s="15">
        <v>0.60835648148148147</v>
      </c>
      <c r="D64" s="20">
        <v>0</v>
      </c>
      <c r="E64" s="20">
        <v>0.76100000000000001</v>
      </c>
      <c r="F64" s="20">
        <v>34.700000000000003</v>
      </c>
    </row>
    <row r="65" spans="1:6" x14ac:dyDescent="0.4">
      <c r="A65" s="21">
        <f t="shared" si="0"/>
        <v>45188.608368055553</v>
      </c>
      <c r="B65" s="22">
        <v>45188</v>
      </c>
      <c r="C65" s="15">
        <v>0.60836805555555562</v>
      </c>
      <c r="D65" s="20">
        <v>0</v>
      </c>
      <c r="E65" s="20">
        <v>0.76</v>
      </c>
      <c r="F65" s="20">
        <v>34.700000000000003</v>
      </c>
    </row>
    <row r="66" spans="1:6" x14ac:dyDescent="0.4">
      <c r="A66" s="21">
        <f t="shared" ref="A66:A129" si="1">B66+C66+D66/24/60/60/1000</f>
        <v>45188.60837962963</v>
      </c>
      <c r="B66" s="22">
        <v>45188</v>
      </c>
      <c r="C66" s="15">
        <v>0.60837962962962966</v>
      </c>
      <c r="D66" s="20">
        <v>0</v>
      </c>
      <c r="E66" s="20">
        <v>0.76</v>
      </c>
      <c r="F66" s="20">
        <v>34.700000000000003</v>
      </c>
    </row>
    <row r="67" spans="1:6" x14ac:dyDescent="0.4">
      <c r="A67" s="21">
        <f t="shared" si="1"/>
        <v>45188.608391203707</v>
      </c>
      <c r="B67" s="22">
        <v>45188</v>
      </c>
      <c r="C67" s="15">
        <v>0.6083912037037037</v>
      </c>
      <c r="D67" s="20">
        <v>0</v>
      </c>
      <c r="E67" s="20">
        <v>0.76</v>
      </c>
      <c r="F67" s="20">
        <v>34.700000000000003</v>
      </c>
    </row>
    <row r="68" spans="1:6" x14ac:dyDescent="0.4">
      <c r="A68" s="21">
        <f t="shared" si="1"/>
        <v>45188.608402777776</v>
      </c>
      <c r="B68" s="22">
        <v>45188</v>
      </c>
      <c r="C68" s="15">
        <v>0.60840277777777774</v>
      </c>
      <c r="D68" s="20">
        <v>0</v>
      </c>
      <c r="E68" s="20">
        <v>0.76</v>
      </c>
      <c r="F68" s="20">
        <v>34.700000000000003</v>
      </c>
    </row>
    <row r="69" spans="1:6" x14ac:dyDescent="0.4">
      <c r="A69" s="21">
        <f t="shared" si="1"/>
        <v>45188.608414351853</v>
      </c>
      <c r="B69" s="22">
        <v>45188</v>
      </c>
      <c r="C69" s="15">
        <v>0.60841435185185189</v>
      </c>
      <c r="D69" s="20">
        <v>0</v>
      </c>
      <c r="E69" s="20">
        <v>0.76</v>
      </c>
      <c r="F69" s="20">
        <v>34.700000000000003</v>
      </c>
    </row>
    <row r="70" spans="1:6" x14ac:dyDescent="0.4">
      <c r="A70" s="21">
        <f t="shared" si="1"/>
        <v>45188.608425925922</v>
      </c>
      <c r="B70" s="22">
        <v>45188</v>
      </c>
      <c r="C70" s="15">
        <v>0.60842592592592593</v>
      </c>
      <c r="D70" s="20">
        <v>0</v>
      </c>
      <c r="E70" s="20">
        <v>0.76</v>
      </c>
      <c r="F70" s="20">
        <v>34.700000000000003</v>
      </c>
    </row>
    <row r="71" spans="1:6" x14ac:dyDescent="0.4">
      <c r="A71" s="21">
        <f t="shared" si="1"/>
        <v>45188.608437499999</v>
      </c>
      <c r="B71" s="22">
        <v>45188</v>
      </c>
      <c r="C71" s="15">
        <v>0.60843749999999996</v>
      </c>
      <c r="D71" s="20">
        <v>0</v>
      </c>
      <c r="E71" s="20">
        <v>0.76</v>
      </c>
      <c r="F71" s="20">
        <v>34.700000000000003</v>
      </c>
    </row>
    <row r="72" spans="1:6" x14ac:dyDescent="0.4">
      <c r="A72" s="21">
        <f t="shared" si="1"/>
        <v>45188.608449074076</v>
      </c>
      <c r="B72" s="22">
        <v>45188</v>
      </c>
      <c r="C72" s="15">
        <v>0.60844907407407411</v>
      </c>
      <c r="D72" s="20">
        <v>0</v>
      </c>
      <c r="E72" s="20">
        <v>0.76</v>
      </c>
      <c r="F72" s="20">
        <v>34.700000000000003</v>
      </c>
    </row>
    <row r="73" spans="1:6" x14ac:dyDescent="0.4">
      <c r="A73" s="21">
        <f t="shared" si="1"/>
        <v>45188.608460648145</v>
      </c>
      <c r="B73" s="22">
        <v>45188</v>
      </c>
      <c r="C73" s="15">
        <v>0.60846064814814815</v>
      </c>
      <c r="D73" s="20">
        <v>0</v>
      </c>
      <c r="E73" s="20">
        <v>0.76</v>
      </c>
      <c r="F73" s="20">
        <v>34.700000000000003</v>
      </c>
    </row>
    <row r="74" spans="1:6" x14ac:dyDescent="0.4">
      <c r="A74" s="21">
        <f t="shared" si="1"/>
        <v>45188.608472222222</v>
      </c>
      <c r="B74" s="22">
        <v>45188</v>
      </c>
      <c r="C74" s="15">
        <v>0.60847222222222219</v>
      </c>
      <c r="D74" s="20">
        <v>0</v>
      </c>
      <c r="E74" s="20">
        <v>0.76</v>
      </c>
      <c r="F74" s="20">
        <v>34.700000000000003</v>
      </c>
    </row>
    <row r="75" spans="1:6" x14ac:dyDescent="0.4">
      <c r="A75" s="21">
        <f t="shared" si="1"/>
        <v>45188.608483796299</v>
      </c>
      <c r="B75" s="22">
        <v>45188</v>
      </c>
      <c r="C75" s="15">
        <v>0.60848379629629623</v>
      </c>
      <c r="D75" s="20">
        <v>0</v>
      </c>
      <c r="E75" s="20">
        <v>0.76</v>
      </c>
      <c r="F75" s="20">
        <v>34.700000000000003</v>
      </c>
    </row>
    <row r="76" spans="1:6" x14ac:dyDescent="0.4">
      <c r="A76" s="21">
        <f t="shared" si="1"/>
        <v>45188.608495370368</v>
      </c>
      <c r="B76" s="22">
        <v>45188</v>
      </c>
      <c r="C76" s="15">
        <v>0.60849537037037038</v>
      </c>
      <c r="D76" s="20">
        <v>0</v>
      </c>
      <c r="E76" s="20">
        <v>0.76</v>
      </c>
      <c r="F76" s="20">
        <v>34.700000000000003</v>
      </c>
    </row>
    <row r="77" spans="1:6" x14ac:dyDescent="0.4">
      <c r="A77" s="21">
        <f t="shared" si="1"/>
        <v>45188.608506944445</v>
      </c>
      <c r="B77" s="22">
        <v>45188</v>
      </c>
      <c r="C77" s="15">
        <v>0.60850694444444442</v>
      </c>
      <c r="D77" s="20">
        <v>0</v>
      </c>
      <c r="E77" s="20">
        <v>0.76</v>
      </c>
      <c r="F77" s="20">
        <v>34.700000000000003</v>
      </c>
    </row>
    <row r="78" spans="1:6" x14ac:dyDescent="0.4">
      <c r="A78" s="21">
        <f t="shared" si="1"/>
        <v>45188.608518518522</v>
      </c>
      <c r="B78" s="22">
        <v>45188</v>
      </c>
      <c r="C78" s="15">
        <v>0.60851851851851857</v>
      </c>
      <c r="D78" s="20">
        <v>0</v>
      </c>
      <c r="E78" s="20">
        <v>0.76</v>
      </c>
      <c r="F78" s="20">
        <v>34.700000000000003</v>
      </c>
    </row>
    <row r="79" spans="1:6" x14ac:dyDescent="0.4">
      <c r="A79" s="21">
        <f t="shared" si="1"/>
        <v>45188.608530092592</v>
      </c>
      <c r="B79" s="22">
        <v>45188</v>
      </c>
      <c r="C79" s="15">
        <v>0.60853009259259261</v>
      </c>
      <c r="D79" s="20">
        <v>0</v>
      </c>
      <c r="E79" s="20">
        <v>0.76</v>
      </c>
      <c r="F79" s="20">
        <v>34.700000000000003</v>
      </c>
    </row>
    <row r="80" spans="1:6" x14ac:dyDescent="0.4">
      <c r="A80" s="21">
        <f t="shared" si="1"/>
        <v>45188.608541666668</v>
      </c>
      <c r="B80" s="22">
        <v>45188</v>
      </c>
      <c r="C80" s="15">
        <v>0.60854166666666665</v>
      </c>
      <c r="D80" s="20">
        <v>0</v>
      </c>
      <c r="E80" s="20">
        <v>0.76</v>
      </c>
      <c r="F80" s="20">
        <v>34.700000000000003</v>
      </c>
    </row>
    <row r="81" spans="1:6" x14ac:dyDescent="0.4">
      <c r="A81" s="21">
        <f t="shared" si="1"/>
        <v>45188.608553240738</v>
      </c>
      <c r="B81" s="22">
        <v>45188</v>
      </c>
      <c r="C81" s="15">
        <v>0.60855324074074069</v>
      </c>
      <c r="D81" s="20">
        <v>0</v>
      </c>
      <c r="E81" s="20">
        <v>0.76</v>
      </c>
      <c r="F81" s="20">
        <v>34.700000000000003</v>
      </c>
    </row>
    <row r="82" spans="1:6" x14ac:dyDescent="0.4">
      <c r="A82" s="21">
        <f t="shared" si="1"/>
        <v>45188.608564814815</v>
      </c>
      <c r="B82" s="22">
        <v>45188</v>
      </c>
      <c r="C82" s="15">
        <v>0.60856481481481484</v>
      </c>
      <c r="D82" s="20">
        <v>0</v>
      </c>
      <c r="E82" s="20">
        <v>0.76100000000000001</v>
      </c>
      <c r="F82" s="20">
        <v>34.700000000000003</v>
      </c>
    </row>
    <row r="83" spans="1:6" x14ac:dyDescent="0.4">
      <c r="A83" s="21">
        <f t="shared" si="1"/>
        <v>45188.608576388891</v>
      </c>
      <c r="B83" s="22">
        <v>45188</v>
      </c>
      <c r="C83" s="15">
        <v>0.60857638888888888</v>
      </c>
      <c r="D83" s="20">
        <v>0</v>
      </c>
      <c r="E83" s="20">
        <v>0.76100000000000001</v>
      </c>
      <c r="F83" s="20">
        <v>34.700000000000003</v>
      </c>
    </row>
    <row r="84" spans="1:6" x14ac:dyDescent="0.4">
      <c r="A84" s="21">
        <f t="shared" si="1"/>
        <v>45188.608587962961</v>
      </c>
      <c r="B84" s="22">
        <v>45188</v>
      </c>
      <c r="C84" s="15">
        <v>0.60858796296296302</v>
      </c>
      <c r="D84" s="20">
        <v>0</v>
      </c>
      <c r="E84" s="20">
        <v>0.76100000000000001</v>
      </c>
      <c r="F84" s="20">
        <v>34.700000000000003</v>
      </c>
    </row>
    <row r="85" spans="1:6" x14ac:dyDescent="0.4">
      <c r="A85" s="21">
        <f t="shared" si="1"/>
        <v>45188.608599537038</v>
      </c>
      <c r="B85" s="22">
        <v>45188</v>
      </c>
      <c r="C85" s="15">
        <v>0.60859953703703706</v>
      </c>
      <c r="D85" s="20">
        <v>0</v>
      </c>
      <c r="E85" s="20">
        <v>0.76</v>
      </c>
      <c r="F85" s="20">
        <v>34.700000000000003</v>
      </c>
    </row>
    <row r="86" spans="1:6" x14ac:dyDescent="0.4">
      <c r="A86" s="21">
        <f t="shared" si="1"/>
        <v>45188.608611111114</v>
      </c>
      <c r="B86" s="22">
        <v>45188</v>
      </c>
      <c r="C86" s="15">
        <v>0.6086111111111111</v>
      </c>
      <c r="D86" s="20">
        <v>0</v>
      </c>
      <c r="E86" s="20">
        <v>0.76</v>
      </c>
      <c r="F86" s="20">
        <v>34.700000000000003</v>
      </c>
    </row>
    <row r="87" spans="1:6" x14ac:dyDescent="0.4">
      <c r="A87" s="21">
        <f t="shared" si="1"/>
        <v>45188.608622685184</v>
      </c>
      <c r="B87" s="22">
        <v>45188</v>
      </c>
      <c r="C87" s="15">
        <v>0.60862268518518514</v>
      </c>
      <c r="D87" s="20">
        <v>0</v>
      </c>
      <c r="E87" s="20">
        <v>0.76</v>
      </c>
      <c r="F87" s="20">
        <v>34.700000000000003</v>
      </c>
    </row>
    <row r="88" spans="1:6" x14ac:dyDescent="0.4">
      <c r="A88" s="21">
        <f t="shared" si="1"/>
        <v>45188.608634259261</v>
      </c>
      <c r="B88" s="22">
        <v>45188</v>
      </c>
      <c r="C88" s="15">
        <v>0.60863425925925929</v>
      </c>
      <c r="D88" s="20">
        <v>0</v>
      </c>
      <c r="E88" s="20">
        <v>0.76100000000000001</v>
      </c>
      <c r="F88" s="20">
        <v>34.700000000000003</v>
      </c>
    </row>
    <row r="89" spans="1:6" x14ac:dyDescent="0.4">
      <c r="A89" s="21">
        <f t="shared" si="1"/>
        <v>45188.60864583333</v>
      </c>
      <c r="B89" s="22">
        <v>45188</v>
      </c>
      <c r="C89" s="15">
        <v>0.60864583333333333</v>
      </c>
      <c r="D89" s="20">
        <v>0</v>
      </c>
      <c r="E89" s="20">
        <v>0.76</v>
      </c>
      <c r="F89" s="20">
        <v>34.700000000000003</v>
      </c>
    </row>
    <row r="90" spans="1:6" x14ac:dyDescent="0.4">
      <c r="A90" s="21">
        <f t="shared" si="1"/>
        <v>45188.608657407407</v>
      </c>
      <c r="B90" s="22">
        <v>45188</v>
      </c>
      <c r="C90" s="15">
        <v>0.60865740740740748</v>
      </c>
      <c r="D90" s="20">
        <v>0</v>
      </c>
      <c r="E90" s="20">
        <v>0.76</v>
      </c>
      <c r="F90" s="20">
        <v>34.700000000000003</v>
      </c>
    </row>
    <row r="91" spans="1:6" x14ac:dyDescent="0.4">
      <c r="A91" s="21">
        <f t="shared" si="1"/>
        <v>45188.608668981484</v>
      </c>
      <c r="B91" s="22">
        <v>45188</v>
      </c>
      <c r="C91" s="15">
        <v>0.60866898148148152</v>
      </c>
      <c r="D91" s="20">
        <v>0</v>
      </c>
      <c r="E91" s="20">
        <v>0.76</v>
      </c>
      <c r="F91" s="20">
        <v>34.700000000000003</v>
      </c>
    </row>
    <row r="92" spans="1:6" x14ac:dyDescent="0.4">
      <c r="A92" s="21">
        <f t="shared" si="1"/>
        <v>45188.608680555553</v>
      </c>
      <c r="B92" s="22">
        <v>45188</v>
      </c>
      <c r="C92" s="15">
        <v>0.60868055555555556</v>
      </c>
      <c r="D92" s="20">
        <v>0</v>
      </c>
      <c r="E92" s="20">
        <v>0.76</v>
      </c>
      <c r="F92" s="20">
        <v>34.700000000000003</v>
      </c>
    </row>
    <row r="93" spans="1:6" x14ac:dyDescent="0.4">
      <c r="A93" s="21">
        <f t="shared" si="1"/>
        <v>45188.60869212963</v>
      </c>
      <c r="B93" s="22">
        <v>45188</v>
      </c>
      <c r="C93" s="15">
        <v>0.6086921296296296</v>
      </c>
      <c r="D93" s="20">
        <v>0</v>
      </c>
      <c r="E93" s="20">
        <v>0.76</v>
      </c>
      <c r="F93" s="20">
        <v>34.700000000000003</v>
      </c>
    </row>
    <row r="94" spans="1:6" x14ac:dyDescent="0.4">
      <c r="A94" s="21">
        <f t="shared" si="1"/>
        <v>45188.608703703707</v>
      </c>
      <c r="B94" s="22">
        <v>45188</v>
      </c>
      <c r="C94" s="15">
        <v>0.60870370370370364</v>
      </c>
      <c r="D94" s="20">
        <v>0</v>
      </c>
      <c r="E94" s="20">
        <v>0.76</v>
      </c>
      <c r="F94" s="20">
        <v>34.6</v>
      </c>
    </row>
    <row r="95" spans="1:6" x14ac:dyDescent="0.4">
      <c r="A95" s="21">
        <f t="shared" si="1"/>
        <v>45188.608715277776</v>
      </c>
      <c r="B95" s="22">
        <v>45188</v>
      </c>
      <c r="C95" s="15">
        <v>0.60871527777777779</v>
      </c>
      <c r="D95" s="20">
        <v>0</v>
      </c>
      <c r="E95" s="20">
        <v>0.76</v>
      </c>
      <c r="F95" s="20">
        <v>34.6</v>
      </c>
    </row>
    <row r="96" spans="1:6" x14ac:dyDescent="0.4">
      <c r="A96" s="21">
        <f t="shared" si="1"/>
        <v>45188.608726851853</v>
      </c>
      <c r="B96" s="22">
        <v>45188</v>
      </c>
      <c r="C96" s="15">
        <v>0.60872685185185182</v>
      </c>
      <c r="D96" s="20">
        <v>0</v>
      </c>
      <c r="E96" s="20">
        <v>0.76</v>
      </c>
      <c r="F96" s="20">
        <v>34.6</v>
      </c>
    </row>
    <row r="97" spans="1:6" x14ac:dyDescent="0.4">
      <c r="A97" s="21">
        <f t="shared" si="1"/>
        <v>45188.608738425923</v>
      </c>
      <c r="B97" s="22">
        <v>45188</v>
      </c>
      <c r="C97" s="15">
        <v>0.60873842592592597</v>
      </c>
      <c r="D97" s="20">
        <v>0</v>
      </c>
      <c r="E97" s="20">
        <v>0.76</v>
      </c>
      <c r="F97" s="20">
        <v>34.6</v>
      </c>
    </row>
    <row r="98" spans="1:6" x14ac:dyDescent="0.4">
      <c r="A98" s="21">
        <f t="shared" si="1"/>
        <v>45188.608749999999</v>
      </c>
      <c r="B98" s="22">
        <v>45188</v>
      </c>
      <c r="C98" s="15">
        <v>0.60875000000000001</v>
      </c>
      <c r="D98" s="20">
        <v>0</v>
      </c>
      <c r="E98" s="20">
        <v>0.76</v>
      </c>
      <c r="F98" s="20">
        <v>34.6</v>
      </c>
    </row>
    <row r="99" spans="1:6" x14ac:dyDescent="0.4">
      <c r="A99" s="21">
        <f t="shared" si="1"/>
        <v>45188.608761574076</v>
      </c>
      <c r="B99" s="22">
        <v>45188</v>
      </c>
      <c r="C99" s="15">
        <v>0.60876157407407405</v>
      </c>
      <c r="D99" s="20">
        <v>0</v>
      </c>
      <c r="E99" s="20">
        <v>0.76</v>
      </c>
      <c r="F99" s="20">
        <v>34.6</v>
      </c>
    </row>
    <row r="100" spans="1:6" x14ac:dyDescent="0.4">
      <c r="A100" s="21">
        <f t="shared" si="1"/>
        <v>45188.608773148146</v>
      </c>
      <c r="B100" s="22">
        <v>45188</v>
      </c>
      <c r="C100" s="15">
        <v>0.60877314814814809</v>
      </c>
      <c r="D100" s="20">
        <v>0</v>
      </c>
      <c r="E100" s="20">
        <v>0.76</v>
      </c>
      <c r="F100" s="20">
        <v>34.6</v>
      </c>
    </row>
    <row r="101" spans="1:6" x14ac:dyDescent="0.4">
      <c r="A101" s="21">
        <f t="shared" si="1"/>
        <v>45188.608784722222</v>
      </c>
      <c r="B101" s="22">
        <v>45188</v>
      </c>
      <c r="C101" s="15">
        <v>0.60878472222222224</v>
      </c>
      <c r="D101" s="20">
        <v>0</v>
      </c>
      <c r="E101" s="20">
        <v>0.76</v>
      </c>
      <c r="F101" s="20">
        <v>34.6</v>
      </c>
    </row>
    <row r="102" spans="1:6" x14ac:dyDescent="0.4">
      <c r="A102" s="21">
        <f t="shared" si="1"/>
        <v>45188.608796296299</v>
      </c>
      <c r="B102" s="22">
        <v>45188</v>
      </c>
      <c r="C102" s="15">
        <v>0.60879629629629628</v>
      </c>
      <c r="D102" s="20">
        <v>0</v>
      </c>
      <c r="E102" s="20">
        <v>0.76</v>
      </c>
      <c r="F102" s="20">
        <v>34.6</v>
      </c>
    </row>
    <row r="103" spans="1:6" x14ac:dyDescent="0.4">
      <c r="A103" s="21">
        <f t="shared" si="1"/>
        <v>45188.608807870369</v>
      </c>
      <c r="B103" s="22">
        <v>45188</v>
      </c>
      <c r="C103" s="15">
        <v>0.60880787037037043</v>
      </c>
      <c r="D103" s="20">
        <v>0</v>
      </c>
      <c r="E103" s="20">
        <v>0.76</v>
      </c>
      <c r="F103" s="20">
        <v>34.6</v>
      </c>
    </row>
    <row r="104" spans="1:6" x14ac:dyDescent="0.4">
      <c r="A104" s="21">
        <f t="shared" si="1"/>
        <v>45188.608819444446</v>
      </c>
      <c r="B104" s="22">
        <v>45188</v>
      </c>
      <c r="C104" s="15">
        <v>0.60881944444444447</v>
      </c>
      <c r="D104" s="20">
        <v>0</v>
      </c>
      <c r="E104" s="20">
        <v>0.76</v>
      </c>
      <c r="F104" s="20">
        <v>34.6</v>
      </c>
    </row>
    <row r="105" spans="1:6" x14ac:dyDescent="0.4">
      <c r="A105" s="21">
        <f t="shared" si="1"/>
        <v>45188.608831018515</v>
      </c>
      <c r="B105" s="22">
        <v>45188</v>
      </c>
      <c r="C105" s="15">
        <v>0.60883101851851851</v>
      </c>
      <c r="D105" s="20">
        <v>0</v>
      </c>
      <c r="E105" s="20">
        <v>0.76</v>
      </c>
      <c r="F105" s="20">
        <v>34.6</v>
      </c>
    </row>
    <row r="106" spans="1:6" x14ac:dyDescent="0.4">
      <c r="A106" s="21">
        <f t="shared" si="1"/>
        <v>45188.608842592592</v>
      </c>
      <c r="B106" s="22">
        <v>45188</v>
      </c>
      <c r="C106" s="15">
        <v>0.60884259259259255</v>
      </c>
      <c r="D106" s="20">
        <v>0</v>
      </c>
      <c r="E106" s="20">
        <v>0.76</v>
      </c>
      <c r="F106" s="20">
        <v>34.6</v>
      </c>
    </row>
    <row r="107" spans="1:6" x14ac:dyDescent="0.4">
      <c r="A107" s="21">
        <f t="shared" si="1"/>
        <v>45188.608854166669</v>
      </c>
      <c r="B107" s="22">
        <v>45188</v>
      </c>
      <c r="C107" s="15">
        <v>0.6088541666666667</v>
      </c>
      <c r="D107" s="20">
        <v>0</v>
      </c>
      <c r="E107" s="20">
        <v>0.76</v>
      </c>
      <c r="F107" s="20">
        <v>34.6</v>
      </c>
    </row>
    <row r="108" spans="1:6" x14ac:dyDescent="0.4">
      <c r="A108" s="21">
        <f t="shared" si="1"/>
        <v>45188.608865740738</v>
      </c>
      <c r="B108" s="22">
        <v>45188</v>
      </c>
      <c r="C108" s="15">
        <v>0.60886574074074074</v>
      </c>
      <c r="D108" s="20">
        <v>0</v>
      </c>
      <c r="E108" s="20">
        <v>0.76</v>
      </c>
      <c r="F108" s="20">
        <v>34.6</v>
      </c>
    </row>
    <row r="109" spans="1:6" x14ac:dyDescent="0.4">
      <c r="A109" s="21">
        <f t="shared" si="1"/>
        <v>45188.608877314815</v>
      </c>
      <c r="B109" s="22">
        <v>45188</v>
      </c>
      <c r="C109" s="15">
        <v>0.60887731481481489</v>
      </c>
      <c r="D109" s="20">
        <v>0</v>
      </c>
      <c r="E109" s="20">
        <v>0.76</v>
      </c>
      <c r="F109" s="20">
        <v>34.6</v>
      </c>
    </row>
    <row r="110" spans="1:6" x14ac:dyDescent="0.4">
      <c r="A110" s="21">
        <f t="shared" si="1"/>
        <v>45188.608888888892</v>
      </c>
      <c r="B110" s="22">
        <v>45188</v>
      </c>
      <c r="C110" s="15">
        <v>0.60888888888888892</v>
      </c>
      <c r="D110" s="20">
        <v>0</v>
      </c>
      <c r="E110" s="20">
        <v>0.76</v>
      </c>
      <c r="F110" s="20">
        <v>34.6</v>
      </c>
    </row>
    <row r="111" spans="1:6" x14ac:dyDescent="0.4">
      <c r="A111" s="21">
        <f t="shared" si="1"/>
        <v>45188.608900462961</v>
      </c>
      <c r="B111" s="22">
        <v>45188</v>
      </c>
      <c r="C111" s="15">
        <v>0.60890046296296296</v>
      </c>
      <c r="D111" s="20">
        <v>0</v>
      </c>
      <c r="E111" s="20">
        <v>0.76</v>
      </c>
      <c r="F111" s="20">
        <v>34.6</v>
      </c>
    </row>
    <row r="112" spans="1:6" x14ac:dyDescent="0.4">
      <c r="A112" s="21">
        <f t="shared" si="1"/>
        <v>45188.608912037038</v>
      </c>
      <c r="B112" s="22">
        <v>45188</v>
      </c>
      <c r="C112" s="15">
        <v>0.608912037037037</v>
      </c>
      <c r="D112" s="20">
        <v>0</v>
      </c>
      <c r="E112" s="20">
        <v>0.76</v>
      </c>
      <c r="F112" s="20">
        <v>34.6</v>
      </c>
    </row>
    <row r="113" spans="1:6" x14ac:dyDescent="0.4">
      <c r="A113" s="21">
        <f t="shared" si="1"/>
        <v>45188.608923611115</v>
      </c>
      <c r="B113" s="22">
        <v>45188</v>
      </c>
      <c r="C113" s="15">
        <v>0.60892361111111104</v>
      </c>
      <c r="D113" s="20">
        <v>0</v>
      </c>
      <c r="E113" s="20">
        <v>0.76</v>
      </c>
      <c r="F113" s="20">
        <v>34.6</v>
      </c>
    </row>
    <row r="114" spans="1:6" x14ac:dyDescent="0.4">
      <c r="A114" s="21">
        <f t="shared" si="1"/>
        <v>45188.608935185184</v>
      </c>
      <c r="B114" s="22">
        <v>45188</v>
      </c>
      <c r="C114" s="15">
        <v>0.60893518518518519</v>
      </c>
      <c r="D114" s="20">
        <v>0</v>
      </c>
      <c r="E114" s="20">
        <v>0.76</v>
      </c>
      <c r="F114" s="20">
        <v>34.6</v>
      </c>
    </row>
    <row r="115" spans="1:6" x14ac:dyDescent="0.4">
      <c r="A115" s="21">
        <f t="shared" si="1"/>
        <v>45188.608946759261</v>
      </c>
      <c r="B115" s="22">
        <v>45188</v>
      </c>
      <c r="C115" s="15">
        <v>0.60894675925925923</v>
      </c>
      <c r="D115" s="20">
        <v>0</v>
      </c>
      <c r="E115" s="20">
        <v>0.76</v>
      </c>
      <c r="F115" s="20">
        <v>34.6</v>
      </c>
    </row>
    <row r="116" spans="1:6" x14ac:dyDescent="0.4">
      <c r="A116" s="21">
        <f t="shared" si="1"/>
        <v>45188.608958333331</v>
      </c>
      <c r="B116" s="22">
        <v>45188</v>
      </c>
      <c r="C116" s="15">
        <v>0.60895833333333338</v>
      </c>
      <c r="D116" s="20">
        <v>0</v>
      </c>
      <c r="E116" s="20">
        <v>0.76</v>
      </c>
      <c r="F116" s="20">
        <v>34.6</v>
      </c>
    </row>
    <row r="117" spans="1:6" x14ac:dyDescent="0.4">
      <c r="A117" s="21">
        <f t="shared" si="1"/>
        <v>45188.608969907407</v>
      </c>
      <c r="B117" s="22">
        <v>45188</v>
      </c>
      <c r="C117" s="15">
        <v>0.60896990740740742</v>
      </c>
      <c r="D117" s="20">
        <v>0</v>
      </c>
      <c r="E117" s="20">
        <v>0.76100000000000001</v>
      </c>
      <c r="F117" s="20">
        <v>34.6</v>
      </c>
    </row>
    <row r="118" spans="1:6" x14ac:dyDescent="0.4">
      <c r="A118" s="21">
        <f t="shared" si="1"/>
        <v>45188.608981481484</v>
      </c>
      <c r="B118" s="22">
        <v>45188</v>
      </c>
      <c r="C118" s="15">
        <v>0.60898148148148146</v>
      </c>
      <c r="D118" s="20">
        <v>0</v>
      </c>
      <c r="E118" s="20">
        <v>0.76</v>
      </c>
      <c r="F118" s="20">
        <v>34.6</v>
      </c>
    </row>
    <row r="119" spans="1:6" x14ac:dyDescent="0.4">
      <c r="A119" s="21">
        <f t="shared" si="1"/>
        <v>45188.608993055554</v>
      </c>
      <c r="B119" s="22">
        <v>45188</v>
      </c>
      <c r="C119" s="15">
        <v>0.6089930555555555</v>
      </c>
      <c r="D119" s="20">
        <v>0</v>
      </c>
      <c r="E119" s="20">
        <v>0.76</v>
      </c>
      <c r="F119" s="20">
        <v>34.6</v>
      </c>
    </row>
    <row r="120" spans="1:6" x14ac:dyDescent="0.4">
      <c r="A120" s="21">
        <f t="shared" si="1"/>
        <v>45188.60900462963</v>
      </c>
      <c r="B120" s="22">
        <v>45188</v>
      </c>
      <c r="C120" s="15">
        <v>0.60900462962962965</v>
      </c>
      <c r="D120" s="20">
        <v>0</v>
      </c>
      <c r="E120" s="20">
        <v>0.76</v>
      </c>
      <c r="F120" s="20">
        <v>34.6</v>
      </c>
    </row>
    <row r="121" spans="1:6" x14ac:dyDescent="0.4">
      <c r="A121" s="21">
        <f t="shared" si="1"/>
        <v>45188.609016203707</v>
      </c>
      <c r="B121" s="22">
        <v>45188</v>
      </c>
      <c r="C121" s="15">
        <v>0.60901620370370368</v>
      </c>
      <c r="D121" s="20">
        <v>0</v>
      </c>
      <c r="E121" s="20">
        <v>0.76</v>
      </c>
      <c r="F121" s="20">
        <v>34.6</v>
      </c>
    </row>
    <row r="122" spans="1:6" x14ac:dyDescent="0.4">
      <c r="A122" s="21">
        <f t="shared" si="1"/>
        <v>45188.609027777777</v>
      </c>
      <c r="B122" s="22">
        <v>45188</v>
      </c>
      <c r="C122" s="15">
        <v>0.60902777777777783</v>
      </c>
      <c r="D122" s="20">
        <v>0</v>
      </c>
      <c r="E122" s="20">
        <v>0.76</v>
      </c>
      <c r="F122" s="20">
        <v>34.6</v>
      </c>
    </row>
    <row r="123" spans="1:6" x14ac:dyDescent="0.4">
      <c r="A123" s="21">
        <f t="shared" si="1"/>
        <v>45188.609039351853</v>
      </c>
      <c r="B123" s="22">
        <v>45188</v>
      </c>
      <c r="C123" s="15">
        <v>0.60903935185185187</v>
      </c>
      <c r="D123" s="20">
        <v>0</v>
      </c>
      <c r="E123" s="20">
        <v>0.76</v>
      </c>
      <c r="F123" s="20">
        <v>34.6</v>
      </c>
    </row>
    <row r="124" spans="1:6" x14ac:dyDescent="0.4">
      <c r="A124" s="21">
        <f t="shared" si="1"/>
        <v>45188.609050925923</v>
      </c>
      <c r="B124" s="22">
        <v>45188</v>
      </c>
      <c r="C124" s="15">
        <v>0.60905092592592591</v>
      </c>
      <c r="D124" s="20">
        <v>0</v>
      </c>
      <c r="E124" s="20">
        <v>0.76</v>
      </c>
      <c r="F124" s="20">
        <v>34.6</v>
      </c>
    </row>
    <row r="125" spans="1:6" x14ac:dyDescent="0.4">
      <c r="A125" s="21">
        <f t="shared" si="1"/>
        <v>45188.6090625</v>
      </c>
      <c r="B125" s="22">
        <v>45188</v>
      </c>
      <c r="C125" s="15">
        <v>0.60906249999999995</v>
      </c>
      <c r="D125" s="20">
        <v>0</v>
      </c>
      <c r="E125" s="20">
        <v>0.76</v>
      </c>
      <c r="F125" s="20">
        <v>34.6</v>
      </c>
    </row>
    <row r="126" spans="1:6" x14ac:dyDescent="0.4">
      <c r="A126" s="21">
        <f t="shared" si="1"/>
        <v>45188.609074074076</v>
      </c>
      <c r="B126" s="22">
        <v>45188</v>
      </c>
      <c r="C126" s="15">
        <v>0.6090740740740741</v>
      </c>
      <c r="D126" s="20">
        <v>0</v>
      </c>
      <c r="E126" s="20">
        <v>0.76</v>
      </c>
      <c r="F126" s="20">
        <v>34.6</v>
      </c>
    </row>
    <row r="127" spans="1:6" x14ac:dyDescent="0.4">
      <c r="A127" s="21">
        <f t="shared" si="1"/>
        <v>45188.609085648146</v>
      </c>
      <c r="B127" s="22">
        <v>45188</v>
      </c>
      <c r="C127" s="15">
        <v>0.60908564814814814</v>
      </c>
      <c r="D127" s="20">
        <v>0</v>
      </c>
      <c r="E127" s="20">
        <v>0.76</v>
      </c>
      <c r="F127" s="20">
        <v>34.6</v>
      </c>
    </row>
    <row r="128" spans="1:6" x14ac:dyDescent="0.4">
      <c r="A128" s="21">
        <f t="shared" si="1"/>
        <v>45188.609097222223</v>
      </c>
      <c r="B128" s="22">
        <v>45188</v>
      </c>
      <c r="C128" s="15">
        <v>0.60909722222222229</v>
      </c>
      <c r="D128" s="20">
        <v>0</v>
      </c>
      <c r="E128" s="20">
        <v>0.76</v>
      </c>
      <c r="F128" s="20">
        <v>34.6</v>
      </c>
    </row>
    <row r="129" spans="1:6" x14ac:dyDescent="0.4">
      <c r="A129" s="21">
        <f t="shared" si="1"/>
        <v>45188.6091087963</v>
      </c>
      <c r="B129" s="22">
        <v>45188</v>
      </c>
      <c r="C129" s="15">
        <v>0.60910879629629633</v>
      </c>
      <c r="D129" s="20">
        <v>0</v>
      </c>
      <c r="E129" s="20">
        <v>0.76</v>
      </c>
      <c r="F129" s="20">
        <v>34.6</v>
      </c>
    </row>
    <row r="130" spans="1:6" x14ac:dyDescent="0.4">
      <c r="A130" s="21">
        <f t="shared" ref="A130:A193" si="2">B130+C130+D130/24/60/60/1000</f>
        <v>45188.609120370369</v>
      </c>
      <c r="B130" s="22">
        <v>45188</v>
      </c>
      <c r="C130" s="15">
        <v>0.60912037037037037</v>
      </c>
      <c r="D130" s="20">
        <v>0</v>
      </c>
      <c r="E130" s="20">
        <v>0.76</v>
      </c>
      <c r="F130" s="20">
        <v>34.6</v>
      </c>
    </row>
    <row r="131" spans="1:6" x14ac:dyDescent="0.4">
      <c r="A131" s="21">
        <f t="shared" si="2"/>
        <v>45188.609131944446</v>
      </c>
      <c r="B131" s="22">
        <v>45188</v>
      </c>
      <c r="C131" s="15">
        <v>0.60913194444444441</v>
      </c>
      <c r="D131" s="20">
        <v>0</v>
      </c>
      <c r="E131" s="20">
        <v>0.76</v>
      </c>
      <c r="F131" s="20">
        <v>34.6</v>
      </c>
    </row>
    <row r="132" spans="1:6" x14ac:dyDescent="0.4">
      <c r="A132" s="21">
        <f t="shared" si="2"/>
        <v>45188.609143518515</v>
      </c>
      <c r="B132" s="22">
        <v>45188</v>
      </c>
      <c r="C132" s="15">
        <v>0.60914351851851845</v>
      </c>
      <c r="D132" s="20">
        <v>0</v>
      </c>
      <c r="E132" s="20">
        <v>0.76</v>
      </c>
      <c r="F132" s="20">
        <v>34.6</v>
      </c>
    </row>
    <row r="133" spans="1:6" x14ac:dyDescent="0.4">
      <c r="A133" s="21">
        <f t="shared" si="2"/>
        <v>45188.609155092592</v>
      </c>
      <c r="B133" s="22">
        <v>45188</v>
      </c>
      <c r="C133" s="15">
        <v>0.6091550925925926</v>
      </c>
      <c r="D133" s="20">
        <v>0</v>
      </c>
      <c r="E133" s="20">
        <v>0.76</v>
      </c>
      <c r="F133" s="20">
        <v>34.6</v>
      </c>
    </row>
    <row r="134" spans="1:6" x14ac:dyDescent="0.4">
      <c r="A134" s="21">
        <f t="shared" si="2"/>
        <v>45188.609166666669</v>
      </c>
      <c r="B134" s="22">
        <v>45188</v>
      </c>
      <c r="C134" s="15">
        <v>0.60916666666666663</v>
      </c>
      <c r="D134" s="20">
        <v>0</v>
      </c>
      <c r="E134" s="20">
        <v>0.76</v>
      </c>
      <c r="F134" s="20">
        <v>34.6</v>
      </c>
    </row>
    <row r="135" spans="1:6" x14ac:dyDescent="0.4">
      <c r="A135" s="21">
        <f t="shared" si="2"/>
        <v>45188.609178240738</v>
      </c>
      <c r="B135" s="22">
        <v>45188</v>
      </c>
      <c r="C135" s="15">
        <v>0.60917824074074078</v>
      </c>
      <c r="D135" s="20">
        <v>0</v>
      </c>
      <c r="E135" s="20">
        <v>0.76</v>
      </c>
      <c r="F135" s="20">
        <v>34.6</v>
      </c>
    </row>
    <row r="136" spans="1:6" x14ac:dyDescent="0.4">
      <c r="A136" s="21">
        <f t="shared" si="2"/>
        <v>45188.609189814815</v>
      </c>
      <c r="B136" s="22">
        <v>45188</v>
      </c>
      <c r="C136" s="15">
        <v>0.60918981481481482</v>
      </c>
      <c r="D136" s="20">
        <v>0</v>
      </c>
      <c r="E136" s="20">
        <v>0.76</v>
      </c>
      <c r="F136" s="20">
        <v>34.6</v>
      </c>
    </row>
    <row r="137" spans="1:6" x14ac:dyDescent="0.4">
      <c r="A137" s="21">
        <f t="shared" si="2"/>
        <v>45188.609201388892</v>
      </c>
      <c r="B137" s="22">
        <v>45188</v>
      </c>
      <c r="C137" s="15">
        <v>0.60920138888888886</v>
      </c>
      <c r="D137" s="20">
        <v>0</v>
      </c>
      <c r="E137" s="20">
        <v>0.76</v>
      </c>
      <c r="F137" s="20">
        <v>34.6</v>
      </c>
    </row>
    <row r="138" spans="1:6" x14ac:dyDescent="0.4">
      <c r="A138" s="21">
        <f t="shared" si="2"/>
        <v>45188.609212962961</v>
      </c>
      <c r="B138" s="22">
        <v>45188</v>
      </c>
      <c r="C138" s="15">
        <v>0.6092129629629629</v>
      </c>
      <c r="D138" s="20">
        <v>0</v>
      </c>
      <c r="E138" s="20">
        <v>0.76</v>
      </c>
      <c r="F138" s="20">
        <v>34.6</v>
      </c>
    </row>
    <row r="139" spans="1:6" x14ac:dyDescent="0.4">
      <c r="A139" s="21">
        <f t="shared" si="2"/>
        <v>45188.609224537038</v>
      </c>
      <c r="B139" s="22">
        <v>45188</v>
      </c>
      <c r="C139" s="15">
        <v>0.60922453703703705</v>
      </c>
      <c r="D139" s="20">
        <v>0</v>
      </c>
      <c r="E139" s="20">
        <v>0.76</v>
      </c>
      <c r="F139" s="20">
        <v>34.6</v>
      </c>
    </row>
    <row r="140" spans="1:6" x14ac:dyDescent="0.4">
      <c r="A140" s="21">
        <f t="shared" si="2"/>
        <v>45188.609236111108</v>
      </c>
      <c r="B140" s="22">
        <v>45188</v>
      </c>
      <c r="C140" s="15">
        <v>0.60923611111111109</v>
      </c>
      <c r="D140" s="20">
        <v>0</v>
      </c>
      <c r="E140" s="20">
        <v>0.76</v>
      </c>
      <c r="F140" s="20">
        <v>34.6</v>
      </c>
    </row>
    <row r="141" spans="1:6" x14ac:dyDescent="0.4">
      <c r="A141" s="21">
        <f t="shared" si="2"/>
        <v>45188.609247685185</v>
      </c>
      <c r="B141" s="22">
        <v>45188</v>
      </c>
      <c r="C141" s="15">
        <v>0.60924768518518524</v>
      </c>
      <c r="D141" s="20">
        <v>0</v>
      </c>
      <c r="E141" s="20">
        <v>0.76</v>
      </c>
      <c r="F141" s="20">
        <v>34.6</v>
      </c>
    </row>
    <row r="142" spans="1:6" x14ac:dyDescent="0.4">
      <c r="A142" s="21">
        <f t="shared" si="2"/>
        <v>45188.609259259261</v>
      </c>
      <c r="B142" s="22">
        <v>45188</v>
      </c>
      <c r="C142" s="15">
        <v>0.60925925925925928</v>
      </c>
      <c r="D142" s="20">
        <v>0</v>
      </c>
      <c r="E142" s="20">
        <v>0.76</v>
      </c>
      <c r="F142" s="20">
        <v>34.6</v>
      </c>
    </row>
    <row r="143" spans="1:6" x14ac:dyDescent="0.4">
      <c r="A143" s="21">
        <f t="shared" si="2"/>
        <v>45188.609270833331</v>
      </c>
      <c r="B143" s="22">
        <v>45188</v>
      </c>
      <c r="C143" s="15">
        <v>0.60927083333333332</v>
      </c>
      <c r="D143" s="20">
        <v>0</v>
      </c>
      <c r="E143" s="20">
        <v>0.76</v>
      </c>
      <c r="F143" s="20">
        <v>34.5</v>
      </c>
    </row>
    <row r="144" spans="1:6" x14ac:dyDescent="0.4">
      <c r="A144" s="21">
        <f t="shared" si="2"/>
        <v>45188.609282407408</v>
      </c>
      <c r="B144" s="22">
        <v>45188</v>
      </c>
      <c r="C144" s="15">
        <v>0.60928240740740736</v>
      </c>
      <c r="D144" s="20">
        <v>0</v>
      </c>
      <c r="E144" s="20">
        <v>0.76</v>
      </c>
      <c r="F144" s="20">
        <v>34.5</v>
      </c>
    </row>
    <row r="145" spans="1:6" x14ac:dyDescent="0.4">
      <c r="A145" s="21">
        <f t="shared" si="2"/>
        <v>45188.609293981484</v>
      </c>
      <c r="B145" s="22">
        <v>45188</v>
      </c>
      <c r="C145" s="15">
        <v>0.60929398148148151</v>
      </c>
      <c r="D145" s="20">
        <v>0</v>
      </c>
      <c r="E145" s="20">
        <v>0.76</v>
      </c>
      <c r="F145" s="20">
        <v>34.5</v>
      </c>
    </row>
    <row r="146" spans="1:6" x14ac:dyDescent="0.4">
      <c r="A146" s="21">
        <f t="shared" si="2"/>
        <v>45188.609305555554</v>
      </c>
      <c r="B146" s="22">
        <v>45188</v>
      </c>
      <c r="C146" s="15">
        <v>0.60930555555555554</v>
      </c>
      <c r="D146" s="20">
        <v>0</v>
      </c>
      <c r="E146" s="20">
        <v>0.76</v>
      </c>
      <c r="F146" s="20">
        <v>34.5</v>
      </c>
    </row>
    <row r="147" spans="1:6" x14ac:dyDescent="0.4">
      <c r="A147" s="21">
        <f t="shared" si="2"/>
        <v>45188.609317129631</v>
      </c>
      <c r="B147" s="22">
        <v>45188</v>
      </c>
      <c r="C147" s="15">
        <v>0.60931712962962969</v>
      </c>
      <c r="D147" s="20">
        <v>0</v>
      </c>
      <c r="E147" s="20">
        <v>0.76</v>
      </c>
      <c r="F147" s="20">
        <v>34.5</v>
      </c>
    </row>
    <row r="148" spans="1:6" x14ac:dyDescent="0.4">
      <c r="A148" s="21">
        <f t="shared" si="2"/>
        <v>45188.6093287037</v>
      </c>
      <c r="B148" s="22">
        <v>45188</v>
      </c>
      <c r="C148" s="15">
        <v>0.60932870370370373</v>
      </c>
      <c r="D148" s="20">
        <v>0</v>
      </c>
      <c r="E148" s="20">
        <v>0.76</v>
      </c>
      <c r="F148" s="20">
        <v>34.5</v>
      </c>
    </row>
    <row r="149" spans="1:6" x14ac:dyDescent="0.4">
      <c r="A149" s="21">
        <f t="shared" si="2"/>
        <v>45188.609340277777</v>
      </c>
      <c r="B149" s="22">
        <v>45188</v>
      </c>
      <c r="C149" s="15">
        <v>0.60934027777777777</v>
      </c>
      <c r="D149" s="20">
        <v>0</v>
      </c>
      <c r="E149" s="20">
        <v>0.76</v>
      </c>
      <c r="F149" s="20">
        <v>34.5</v>
      </c>
    </row>
    <row r="150" spans="1:6" x14ac:dyDescent="0.4">
      <c r="A150" s="21">
        <f t="shared" si="2"/>
        <v>45188.609351851854</v>
      </c>
      <c r="B150" s="22">
        <v>45188</v>
      </c>
      <c r="C150" s="15">
        <v>0.60935185185185181</v>
      </c>
      <c r="D150" s="20">
        <v>0</v>
      </c>
      <c r="E150" s="20">
        <v>0.76</v>
      </c>
      <c r="F150" s="20">
        <v>34.5</v>
      </c>
    </row>
    <row r="151" spans="1:6" x14ac:dyDescent="0.4">
      <c r="A151" s="21">
        <f t="shared" si="2"/>
        <v>45188.609363425923</v>
      </c>
      <c r="B151" s="22">
        <v>45188</v>
      </c>
      <c r="C151" s="15">
        <v>0.60936342592592596</v>
      </c>
      <c r="D151" s="20">
        <v>0</v>
      </c>
      <c r="E151" s="20">
        <v>0.76</v>
      </c>
      <c r="F151" s="20">
        <v>34.5</v>
      </c>
    </row>
    <row r="152" spans="1:6" x14ac:dyDescent="0.4">
      <c r="A152" s="21">
        <f t="shared" si="2"/>
        <v>45188.609375</v>
      </c>
      <c r="B152" s="22">
        <v>45188</v>
      </c>
      <c r="C152" s="15">
        <v>0.609375</v>
      </c>
      <c r="D152" s="20">
        <v>0</v>
      </c>
      <c r="E152" s="20">
        <v>0.76</v>
      </c>
      <c r="F152" s="20">
        <v>34.5</v>
      </c>
    </row>
    <row r="153" spans="1:6" x14ac:dyDescent="0.4">
      <c r="A153" s="21">
        <f t="shared" si="2"/>
        <v>45188.609386574077</v>
      </c>
      <c r="B153" s="22">
        <v>45188</v>
      </c>
      <c r="C153" s="15">
        <v>0.60938657407407404</v>
      </c>
      <c r="D153" s="20">
        <v>0</v>
      </c>
      <c r="E153" s="20">
        <v>0.76</v>
      </c>
      <c r="F153" s="20">
        <v>34.5</v>
      </c>
    </row>
    <row r="154" spans="1:6" x14ac:dyDescent="0.4">
      <c r="A154" s="21">
        <f t="shared" si="2"/>
        <v>45188.609398148146</v>
      </c>
      <c r="B154" s="22">
        <v>45188</v>
      </c>
      <c r="C154" s="15">
        <v>0.60939814814814819</v>
      </c>
      <c r="D154" s="20">
        <v>0</v>
      </c>
      <c r="E154" s="20">
        <v>0.76</v>
      </c>
      <c r="F154" s="20">
        <v>34.5</v>
      </c>
    </row>
    <row r="155" spans="1:6" x14ac:dyDescent="0.4">
      <c r="A155" s="21">
        <f t="shared" si="2"/>
        <v>45188.609409722223</v>
      </c>
      <c r="B155" s="22">
        <v>45188</v>
      </c>
      <c r="C155" s="15">
        <v>0.60940972222222223</v>
      </c>
      <c r="D155" s="20">
        <v>0</v>
      </c>
      <c r="E155" s="20">
        <v>0.76</v>
      </c>
      <c r="F155" s="20">
        <v>34.5</v>
      </c>
    </row>
    <row r="156" spans="1:6" x14ac:dyDescent="0.4">
      <c r="A156" s="21">
        <f t="shared" si="2"/>
        <v>45188.6094212963</v>
      </c>
      <c r="B156" s="22">
        <v>45188</v>
      </c>
      <c r="C156" s="15">
        <v>0.60942129629629627</v>
      </c>
      <c r="D156" s="20">
        <v>0</v>
      </c>
      <c r="E156" s="20">
        <v>0.76</v>
      </c>
      <c r="F156" s="20">
        <v>34.5</v>
      </c>
    </row>
    <row r="157" spans="1:6" x14ac:dyDescent="0.4">
      <c r="A157" s="21">
        <f t="shared" si="2"/>
        <v>45188.609432870369</v>
      </c>
      <c r="B157" s="22">
        <v>45188</v>
      </c>
      <c r="C157" s="15">
        <v>0.60943287037037031</v>
      </c>
      <c r="D157" s="20">
        <v>0</v>
      </c>
      <c r="E157" s="20">
        <v>0.76</v>
      </c>
      <c r="F157" s="20">
        <v>34.5</v>
      </c>
    </row>
    <row r="158" spans="1:6" x14ac:dyDescent="0.4">
      <c r="A158" s="21">
        <f t="shared" si="2"/>
        <v>45188.609444444446</v>
      </c>
      <c r="B158" s="22">
        <v>45188</v>
      </c>
      <c r="C158" s="15">
        <v>0.60944444444444446</v>
      </c>
      <c r="D158" s="20">
        <v>0</v>
      </c>
      <c r="E158" s="20">
        <v>0.76</v>
      </c>
      <c r="F158" s="20">
        <v>34.5</v>
      </c>
    </row>
    <row r="159" spans="1:6" x14ac:dyDescent="0.4">
      <c r="A159" s="21">
        <f t="shared" si="2"/>
        <v>45188.609456018516</v>
      </c>
      <c r="B159" s="22">
        <v>45188</v>
      </c>
      <c r="C159" s="15">
        <v>0.60945601851851849</v>
      </c>
      <c r="D159" s="20">
        <v>0</v>
      </c>
      <c r="E159" s="20">
        <v>0.76</v>
      </c>
      <c r="F159" s="20">
        <v>34.5</v>
      </c>
    </row>
    <row r="160" spans="1:6" x14ac:dyDescent="0.4">
      <c r="A160" s="21">
        <f t="shared" si="2"/>
        <v>45188.609467592592</v>
      </c>
      <c r="B160" s="22">
        <v>45188</v>
      </c>
      <c r="C160" s="15">
        <v>0.60946759259259264</v>
      </c>
      <c r="D160" s="20">
        <v>0</v>
      </c>
      <c r="E160" s="20">
        <v>0.76</v>
      </c>
      <c r="F160" s="20">
        <v>34.5</v>
      </c>
    </row>
    <row r="161" spans="1:6" x14ac:dyDescent="0.4">
      <c r="A161" s="21">
        <f t="shared" si="2"/>
        <v>45188.609479166669</v>
      </c>
      <c r="B161" s="22">
        <v>45188</v>
      </c>
      <c r="C161" s="15">
        <v>0.60947916666666668</v>
      </c>
      <c r="D161" s="20">
        <v>0</v>
      </c>
      <c r="E161" s="20">
        <v>0.76</v>
      </c>
      <c r="F161" s="20">
        <v>34.5</v>
      </c>
    </row>
    <row r="162" spans="1:6" x14ac:dyDescent="0.4">
      <c r="A162" s="21">
        <f t="shared" si="2"/>
        <v>45188.609490740739</v>
      </c>
      <c r="B162" s="22">
        <v>45188</v>
      </c>
      <c r="C162" s="15">
        <v>0.60949074074074072</v>
      </c>
      <c r="D162" s="20">
        <v>0</v>
      </c>
      <c r="E162" s="20">
        <v>0.76</v>
      </c>
      <c r="F162" s="20">
        <v>34.5</v>
      </c>
    </row>
    <row r="163" spans="1:6" x14ac:dyDescent="0.4">
      <c r="A163" s="21">
        <f t="shared" si="2"/>
        <v>45188.609502314815</v>
      </c>
      <c r="B163" s="22">
        <v>45188</v>
      </c>
      <c r="C163" s="15">
        <v>0.60950231481481476</v>
      </c>
      <c r="D163" s="20">
        <v>0</v>
      </c>
      <c r="E163" s="20">
        <v>0.76</v>
      </c>
      <c r="F163" s="20">
        <v>34.5</v>
      </c>
    </row>
    <row r="164" spans="1:6" x14ac:dyDescent="0.4">
      <c r="A164" s="21">
        <f t="shared" si="2"/>
        <v>45188.609513888892</v>
      </c>
      <c r="B164" s="22">
        <v>45188</v>
      </c>
      <c r="C164" s="15">
        <v>0.60951388888888891</v>
      </c>
      <c r="D164" s="20">
        <v>0</v>
      </c>
      <c r="E164" s="20">
        <v>0.76</v>
      </c>
      <c r="F164" s="20">
        <v>34.5</v>
      </c>
    </row>
    <row r="165" spans="1:6" x14ac:dyDescent="0.4">
      <c r="A165" s="21">
        <f t="shared" si="2"/>
        <v>45188.609525462962</v>
      </c>
      <c r="B165" s="22">
        <v>45188</v>
      </c>
      <c r="C165" s="15">
        <v>0.60952546296296295</v>
      </c>
      <c r="D165" s="20">
        <v>0</v>
      </c>
      <c r="E165" s="20">
        <v>0.76</v>
      </c>
      <c r="F165" s="20">
        <v>34.5</v>
      </c>
    </row>
    <row r="166" spans="1:6" x14ac:dyDescent="0.4">
      <c r="A166" s="21">
        <f t="shared" si="2"/>
        <v>45188.609537037039</v>
      </c>
      <c r="B166" s="22">
        <v>45188</v>
      </c>
      <c r="C166" s="15">
        <v>0.6095370370370371</v>
      </c>
      <c r="D166" s="20">
        <v>0</v>
      </c>
      <c r="E166" s="20">
        <v>0.76</v>
      </c>
      <c r="F166" s="20">
        <v>34.5</v>
      </c>
    </row>
    <row r="167" spans="1:6" x14ac:dyDescent="0.4">
      <c r="A167" s="21">
        <f t="shared" si="2"/>
        <v>45188.609548611108</v>
      </c>
      <c r="B167" s="22">
        <v>45188</v>
      </c>
      <c r="C167" s="15">
        <v>0.60954861111111114</v>
      </c>
      <c r="D167" s="20">
        <v>0</v>
      </c>
      <c r="E167" s="20">
        <v>0.76</v>
      </c>
      <c r="F167" s="20">
        <v>34.5</v>
      </c>
    </row>
    <row r="168" spans="1:6" x14ac:dyDescent="0.4">
      <c r="A168" s="21">
        <f t="shared" si="2"/>
        <v>45188.609560185185</v>
      </c>
      <c r="B168" s="22">
        <v>45188</v>
      </c>
      <c r="C168" s="15">
        <v>0.60956018518518518</v>
      </c>
      <c r="D168" s="20">
        <v>0</v>
      </c>
      <c r="E168" s="20">
        <v>0.76</v>
      </c>
      <c r="F168" s="20">
        <v>34.5</v>
      </c>
    </row>
    <row r="169" spans="1:6" x14ac:dyDescent="0.4">
      <c r="A169" s="21">
        <f t="shared" si="2"/>
        <v>45188.609571759262</v>
      </c>
      <c r="B169" s="22">
        <v>45188</v>
      </c>
      <c r="C169" s="15">
        <v>0.60957175925925922</v>
      </c>
      <c r="D169" s="20">
        <v>0</v>
      </c>
      <c r="E169" s="20">
        <v>0.76</v>
      </c>
      <c r="F169" s="20">
        <v>34.5</v>
      </c>
    </row>
    <row r="170" spans="1:6" x14ac:dyDescent="0.4">
      <c r="A170" s="21">
        <f t="shared" si="2"/>
        <v>45188.609583333331</v>
      </c>
      <c r="B170" s="22">
        <v>45188</v>
      </c>
      <c r="C170" s="15">
        <v>0.60958333333333337</v>
      </c>
      <c r="D170" s="20">
        <v>0</v>
      </c>
      <c r="E170" s="20">
        <v>0.76</v>
      </c>
      <c r="F170" s="20">
        <v>34.5</v>
      </c>
    </row>
    <row r="171" spans="1:6" x14ac:dyDescent="0.4">
      <c r="A171" s="21">
        <f t="shared" si="2"/>
        <v>45188.609594907408</v>
      </c>
      <c r="B171" s="22">
        <v>45188</v>
      </c>
      <c r="C171" s="15">
        <v>0.6095949074074074</v>
      </c>
      <c r="D171" s="20">
        <v>0</v>
      </c>
      <c r="E171" s="20">
        <v>0.76</v>
      </c>
      <c r="F171" s="20">
        <v>34.5</v>
      </c>
    </row>
    <row r="172" spans="1:6" x14ac:dyDescent="0.4">
      <c r="A172" s="21">
        <f t="shared" si="2"/>
        <v>45188.609606481485</v>
      </c>
      <c r="B172" s="22">
        <v>45188</v>
      </c>
      <c r="C172" s="15">
        <v>0.60960648148148155</v>
      </c>
      <c r="D172" s="20">
        <v>0</v>
      </c>
      <c r="E172" s="20">
        <v>0.76</v>
      </c>
      <c r="F172" s="20">
        <v>34.5</v>
      </c>
    </row>
    <row r="173" spans="1:6" x14ac:dyDescent="0.4">
      <c r="A173" s="21">
        <f t="shared" si="2"/>
        <v>45188.609618055554</v>
      </c>
      <c r="B173" s="22">
        <v>45188</v>
      </c>
      <c r="C173" s="15">
        <v>0.60961805555555559</v>
      </c>
      <c r="D173" s="20">
        <v>0</v>
      </c>
      <c r="E173" s="20">
        <v>0.76</v>
      </c>
      <c r="F173" s="20">
        <v>34.5</v>
      </c>
    </row>
    <row r="174" spans="1:6" x14ac:dyDescent="0.4">
      <c r="A174" s="21">
        <f t="shared" si="2"/>
        <v>45188.609629629631</v>
      </c>
      <c r="B174" s="22">
        <v>45188</v>
      </c>
      <c r="C174" s="15">
        <v>0.60962962962962963</v>
      </c>
      <c r="D174" s="20">
        <v>0</v>
      </c>
      <c r="E174" s="20">
        <v>0.76</v>
      </c>
      <c r="F174" s="20">
        <v>34.5</v>
      </c>
    </row>
    <row r="175" spans="1:6" x14ac:dyDescent="0.4">
      <c r="A175" s="21">
        <f t="shared" si="2"/>
        <v>45188.6096412037</v>
      </c>
      <c r="B175" s="22">
        <v>45188</v>
      </c>
      <c r="C175" s="15">
        <v>0.60964120370370367</v>
      </c>
      <c r="D175" s="20">
        <v>0</v>
      </c>
      <c r="E175" s="20">
        <v>0.76</v>
      </c>
      <c r="F175" s="20">
        <v>34.5</v>
      </c>
    </row>
    <row r="176" spans="1:6" x14ac:dyDescent="0.4">
      <c r="A176" s="21">
        <f t="shared" si="2"/>
        <v>45188.609652777777</v>
      </c>
      <c r="B176" s="22">
        <v>45188</v>
      </c>
      <c r="C176" s="15">
        <v>0.60965277777777771</v>
      </c>
      <c r="D176" s="20">
        <v>0</v>
      </c>
      <c r="E176" s="20">
        <v>0.76</v>
      </c>
      <c r="F176" s="20">
        <v>34.5</v>
      </c>
    </row>
    <row r="177" spans="1:6" x14ac:dyDescent="0.4">
      <c r="A177" s="21">
        <f t="shared" si="2"/>
        <v>45188.609664351854</v>
      </c>
      <c r="B177" s="22">
        <v>45188</v>
      </c>
      <c r="C177" s="15">
        <v>0.60966435185185186</v>
      </c>
      <c r="D177" s="20">
        <v>0</v>
      </c>
      <c r="E177" s="20">
        <v>0.76</v>
      </c>
      <c r="F177" s="20">
        <v>34.5</v>
      </c>
    </row>
    <row r="178" spans="1:6" x14ac:dyDescent="0.4">
      <c r="A178" s="21">
        <f t="shared" si="2"/>
        <v>45188.609675925924</v>
      </c>
      <c r="B178" s="22">
        <v>45188</v>
      </c>
      <c r="C178" s="15">
        <v>0.6096759259259259</v>
      </c>
      <c r="D178" s="20">
        <v>0</v>
      </c>
      <c r="E178" s="20">
        <v>0.76</v>
      </c>
      <c r="F178" s="20">
        <v>34.5</v>
      </c>
    </row>
    <row r="179" spans="1:6" x14ac:dyDescent="0.4">
      <c r="A179" s="21">
        <f t="shared" si="2"/>
        <v>45188.6096875</v>
      </c>
      <c r="B179" s="22">
        <v>45188</v>
      </c>
      <c r="C179" s="15">
        <v>0.60968750000000005</v>
      </c>
      <c r="D179" s="20">
        <v>0</v>
      </c>
      <c r="E179" s="20">
        <v>0.76</v>
      </c>
      <c r="F179" s="20">
        <v>34.5</v>
      </c>
    </row>
    <row r="180" spans="1:6" x14ac:dyDescent="0.4">
      <c r="A180" s="21">
        <f t="shared" si="2"/>
        <v>45188.609699074077</v>
      </c>
      <c r="B180" s="22">
        <v>45188</v>
      </c>
      <c r="C180" s="15">
        <v>0.60969907407407409</v>
      </c>
      <c r="D180" s="20">
        <v>0</v>
      </c>
      <c r="E180" s="20">
        <v>0.76</v>
      </c>
      <c r="F180" s="20">
        <v>34.5</v>
      </c>
    </row>
    <row r="181" spans="1:6" x14ac:dyDescent="0.4">
      <c r="A181" s="21">
        <f t="shared" si="2"/>
        <v>45188.609710648147</v>
      </c>
      <c r="B181" s="22">
        <v>45188</v>
      </c>
      <c r="C181" s="15">
        <v>0.60971064814814813</v>
      </c>
      <c r="D181" s="20">
        <v>0</v>
      </c>
      <c r="E181" s="20">
        <v>0.76</v>
      </c>
      <c r="F181" s="20">
        <v>34.5</v>
      </c>
    </row>
    <row r="182" spans="1:6" x14ac:dyDescent="0.4">
      <c r="A182" s="21">
        <f t="shared" si="2"/>
        <v>45188.609722222223</v>
      </c>
      <c r="B182" s="22">
        <v>45188</v>
      </c>
      <c r="C182" s="15">
        <v>0.60972222222222217</v>
      </c>
      <c r="D182" s="20">
        <v>0</v>
      </c>
      <c r="E182" s="20">
        <v>0.76</v>
      </c>
      <c r="F182" s="20">
        <v>34.5</v>
      </c>
    </row>
    <row r="183" spans="1:6" x14ac:dyDescent="0.4">
      <c r="A183" s="21">
        <f t="shared" si="2"/>
        <v>45188.609733796293</v>
      </c>
      <c r="B183" s="22">
        <v>45188</v>
      </c>
      <c r="C183" s="15">
        <v>0.60973379629629632</v>
      </c>
      <c r="D183" s="20">
        <v>0</v>
      </c>
      <c r="E183" s="20">
        <v>0.76</v>
      </c>
      <c r="F183" s="20">
        <v>34.5</v>
      </c>
    </row>
    <row r="184" spans="1:6" x14ac:dyDescent="0.4">
      <c r="A184" s="21">
        <f t="shared" si="2"/>
        <v>45188.60974537037</v>
      </c>
      <c r="B184" s="22">
        <v>45188</v>
      </c>
      <c r="C184" s="15">
        <v>0.60974537037037035</v>
      </c>
      <c r="D184" s="20">
        <v>0</v>
      </c>
      <c r="E184" s="20">
        <v>0.76</v>
      </c>
      <c r="F184" s="20">
        <v>34.5</v>
      </c>
    </row>
    <row r="185" spans="1:6" x14ac:dyDescent="0.4">
      <c r="A185" s="21">
        <f t="shared" si="2"/>
        <v>45188.609756944446</v>
      </c>
      <c r="B185" s="22">
        <v>45188</v>
      </c>
      <c r="C185" s="15">
        <v>0.6097569444444445</v>
      </c>
      <c r="D185" s="20">
        <v>0</v>
      </c>
      <c r="E185" s="20">
        <v>0.76</v>
      </c>
      <c r="F185" s="20">
        <v>34.5</v>
      </c>
    </row>
    <row r="186" spans="1:6" x14ac:dyDescent="0.4">
      <c r="A186" s="21">
        <f t="shared" si="2"/>
        <v>45188.609768518516</v>
      </c>
      <c r="B186" s="22">
        <v>45188</v>
      </c>
      <c r="C186" s="15">
        <v>0.60976851851851854</v>
      </c>
      <c r="D186" s="20">
        <v>0</v>
      </c>
      <c r="E186" s="20">
        <v>0.76</v>
      </c>
      <c r="F186" s="20">
        <v>34.5</v>
      </c>
    </row>
    <row r="187" spans="1:6" x14ac:dyDescent="0.4">
      <c r="A187" s="21">
        <f t="shared" si="2"/>
        <v>45188.609780092593</v>
      </c>
      <c r="B187" s="22">
        <v>45188</v>
      </c>
      <c r="C187" s="15">
        <v>0.60978009259259258</v>
      </c>
      <c r="D187" s="20">
        <v>0</v>
      </c>
      <c r="E187" s="20">
        <v>0.76</v>
      </c>
      <c r="F187" s="20">
        <v>34.5</v>
      </c>
    </row>
    <row r="188" spans="1:6" x14ac:dyDescent="0.4">
      <c r="A188" s="21">
        <f t="shared" si="2"/>
        <v>45188.609791666669</v>
      </c>
      <c r="B188" s="22">
        <v>45188</v>
      </c>
      <c r="C188" s="15">
        <v>0.60979166666666662</v>
      </c>
      <c r="D188" s="20">
        <v>0</v>
      </c>
      <c r="E188" s="20">
        <v>0.76</v>
      </c>
      <c r="F188" s="20">
        <v>34.5</v>
      </c>
    </row>
    <row r="189" spans="1:6" x14ac:dyDescent="0.4">
      <c r="A189" s="21">
        <f t="shared" si="2"/>
        <v>45188.609803240739</v>
      </c>
      <c r="B189" s="22">
        <v>45188</v>
      </c>
      <c r="C189" s="15">
        <v>0.60980324074074077</v>
      </c>
      <c r="D189" s="20">
        <v>0</v>
      </c>
      <c r="E189" s="20">
        <v>0.76</v>
      </c>
      <c r="F189" s="20">
        <v>34.5</v>
      </c>
    </row>
    <row r="190" spans="1:6" x14ac:dyDescent="0.4">
      <c r="A190" s="21">
        <f t="shared" si="2"/>
        <v>45188.609814814816</v>
      </c>
      <c r="B190" s="22">
        <v>45188</v>
      </c>
      <c r="C190" s="15">
        <v>0.60981481481481481</v>
      </c>
      <c r="D190" s="20">
        <v>0</v>
      </c>
      <c r="E190" s="20">
        <v>0.76</v>
      </c>
      <c r="F190" s="20">
        <v>34.5</v>
      </c>
    </row>
    <row r="191" spans="1:6" x14ac:dyDescent="0.4">
      <c r="A191" s="21">
        <f t="shared" si="2"/>
        <v>45188.609826388885</v>
      </c>
      <c r="B191" s="22">
        <v>45188</v>
      </c>
      <c r="C191" s="15">
        <v>0.60982638888888896</v>
      </c>
      <c r="D191" s="20">
        <v>0</v>
      </c>
      <c r="E191" s="20">
        <v>0.76</v>
      </c>
      <c r="F191" s="20">
        <v>34.5</v>
      </c>
    </row>
    <row r="192" spans="1:6" x14ac:dyDescent="0.4">
      <c r="A192" s="21">
        <f t="shared" si="2"/>
        <v>45188.609837962962</v>
      </c>
      <c r="B192" s="22">
        <v>45188</v>
      </c>
      <c r="C192" s="15">
        <v>0.609837962962963</v>
      </c>
      <c r="D192" s="20">
        <v>0</v>
      </c>
      <c r="E192" s="20">
        <v>0.76</v>
      </c>
      <c r="F192" s="20">
        <v>34.5</v>
      </c>
    </row>
    <row r="193" spans="1:6" x14ac:dyDescent="0.4">
      <c r="A193" s="21">
        <f t="shared" si="2"/>
        <v>45188.609849537039</v>
      </c>
      <c r="B193" s="22">
        <v>45188</v>
      </c>
      <c r="C193" s="15">
        <v>0.60984953703703704</v>
      </c>
      <c r="D193" s="20">
        <v>0</v>
      </c>
      <c r="E193" s="20">
        <v>0.76</v>
      </c>
      <c r="F193" s="20">
        <v>34.5</v>
      </c>
    </row>
    <row r="194" spans="1:6" x14ac:dyDescent="0.4">
      <c r="A194" s="21">
        <f t="shared" ref="A194:A257" si="3">B194+C194+D194/24/60/60/1000</f>
        <v>45188.609861111108</v>
      </c>
      <c r="B194" s="22">
        <v>45188</v>
      </c>
      <c r="C194" s="15">
        <v>0.60986111111111108</v>
      </c>
      <c r="D194" s="20">
        <v>0</v>
      </c>
      <c r="E194" s="20">
        <v>0.76</v>
      </c>
      <c r="F194" s="20">
        <v>34.5</v>
      </c>
    </row>
    <row r="195" spans="1:6" x14ac:dyDescent="0.4">
      <c r="A195" s="21">
        <f t="shared" si="3"/>
        <v>45188.609872685185</v>
      </c>
      <c r="B195" s="22">
        <v>45188</v>
      </c>
      <c r="C195" s="15">
        <v>0.60987268518518511</v>
      </c>
      <c r="D195" s="20">
        <v>0</v>
      </c>
      <c r="E195" s="20">
        <v>0.76</v>
      </c>
      <c r="F195" s="20">
        <v>34.5</v>
      </c>
    </row>
    <row r="196" spans="1:6" x14ac:dyDescent="0.4">
      <c r="A196" s="21">
        <f t="shared" si="3"/>
        <v>45188.609884259262</v>
      </c>
      <c r="B196" s="22">
        <v>45188</v>
      </c>
      <c r="C196" s="15">
        <v>0.60988425925925926</v>
      </c>
      <c r="D196" s="20">
        <v>0</v>
      </c>
      <c r="E196" s="20">
        <v>0.76</v>
      </c>
      <c r="F196" s="20">
        <v>34.5</v>
      </c>
    </row>
    <row r="197" spans="1:6" x14ac:dyDescent="0.4">
      <c r="A197" s="21">
        <f t="shared" si="3"/>
        <v>45188.609895833331</v>
      </c>
      <c r="B197" s="22">
        <v>45188</v>
      </c>
      <c r="C197" s="15">
        <v>0.6098958333333333</v>
      </c>
      <c r="D197" s="20">
        <v>0</v>
      </c>
      <c r="E197" s="20">
        <v>0.76</v>
      </c>
      <c r="F197" s="20">
        <v>34.5</v>
      </c>
    </row>
    <row r="198" spans="1:6" x14ac:dyDescent="0.4">
      <c r="A198" s="21">
        <f t="shared" si="3"/>
        <v>45188.609907407408</v>
      </c>
      <c r="B198" s="22">
        <v>45188</v>
      </c>
      <c r="C198" s="15">
        <v>0.60990740740740745</v>
      </c>
      <c r="D198" s="20">
        <v>0</v>
      </c>
      <c r="E198" s="20">
        <v>0.76</v>
      </c>
      <c r="F198" s="20">
        <v>34.5</v>
      </c>
    </row>
    <row r="199" spans="1:6" x14ac:dyDescent="0.4">
      <c r="A199" s="21">
        <f t="shared" si="3"/>
        <v>45188.609918981485</v>
      </c>
      <c r="B199" s="22">
        <v>45188</v>
      </c>
      <c r="C199" s="15">
        <v>0.60991898148148149</v>
      </c>
      <c r="D199" s="20">
        <v>0</v>
      </c>
      <c r="E199" s="20">
        <v>0.76</v>
      </c>
      <c r="F199" s="20">
        <v>34.4</v>
      </c>
    </row>
    <row r="200" spans="1:6" x14ac:dyDescent="0.4">
      <c r="A200" s="21">
        <f t="shared" si="3"/>
        <v>45188.609930555554</v>
      </c>
      <c r="B200" s="22">
        <v>45188</v>
      </c>
      <c r="C200" s="15">
        <v>0.60993055555555553</v>
      </c>
      <c r="D200" s="20">
        <v>0</v>
      </c>
      <c r="E200" s="20">
        <v>0.76</v>
      </c>
      <c r="F200" s="20">
        <v>34.4</v>
      </c>
    </row>
    <row r="201" spans="1:6" x14ac:dyDescent="0.4">
      <c r="A201" s="21">
        <f t="shared" si="3"/>
        <v>45188.609942129631</v>
      </c>
      <c r="B201" s="22">
        <v>45188</v>
      </c>
      <c r="C201" s="15">
        <v>0.60994212962962957</v>
      </c>
      <c r="D201" s="20">
        <v>0</v>
      </c>
      <c r="E201" s="20">
        <v>0.76</v>
      </c>
      <c r="F201" s="20">
        <v>34.4</v>
      </c>
    </row>
    <row r="202" spans="1:6" x14ac:dyDescent="0.4">
      <c r="A202" s="21">
        <f t="shared" si="3"/>
        <v>45188.609953703701</v>
      </c>
      <c r="B202" s="22">
        <v>45188</v>
      </c>
      <c r="C202" s="15">
        <v>0.60995370370370372</v>
      </c>
      <c r="D202" s="20">
        <v>0</v>
      </c>
      <c r="E202" s="20">
        <v>0.76</v>
      </c>
      <c r="F202" s="20">
        <v>34.4</v>
      </c>
    </row>
    <row r="203" spans="1:6" x14ac:dyDescent="0.4">
      <c r="A203" s="21">
        <f t="shared" si="3"/>
        <v>45188.609965277778</v>
      </c>
      <c r="B203" s="22">
        <v>45188</v>
      </c>
      <c r="C203" s="15">
        <v>0.60996527777777776</v>
      </c>
      <c r="D203" s="20">
        <v>0</v>
      </c>
      <c r="E203" s="20">
        <v>0.76</v>
      </c>
      <c r="F203" s="20">
        <v>34.4</v>
      </c>
    </row>
    <row r="204" spans="1:6" x14ac:dyDescent="0.4">
      <c r="A204" s="21">
        <f t="shared" si="3"/>
        <v>45188.609976851854</v>
      </c>
      <c r="B204" s="22">
        <v>45188</v>
      </c>
      <c r="C204" s="15">
        <v>0.60997685185185191</v>
      </c>
      <c r="D204" s="20">
        <v>0</v>
      </c>
      <c r="E204" s="20">
        <v>0.76</v>
      </c>
      <c r="F204" s="20">
        <v>34.4</v>
      </c>
    </row>
    <row r="205" spans="1:6" x14ac:dyDescent="0.4">
      <c r="A205" s="21">
        <f t="shared" si="3"/>
        <v>45188.609988425924</v>
      </c>
      <c r="B205" s="22">
        <v>45188</v>
      </c>
      <c r="C205" s="15">
        <v>0.60998842592592595</v>
      </c>
      <c r="D205" s="20">
        <v>0</v>
      </c>
      <c r="E205" s="20">
        <v>0.76</v>
      </c>
      <c r="F205" s="20">
        <v>34.4</v>
      </c>
    </row>
    <row r="206" spans="1:6" x14ac:dyDescent="0.4">
      <c r="A206" s="21">
        <f t="shared" si="3"/>
        <v>45188.61</v>
      </c>
      <c r="B206" s="22">
        <v>45188</v>
      </c>
      <c r="C206" s="15">
        <v>0.61</v>
      </c>
      <c r="D206" s="20">
        <v>0</v>
      </c>
      <c r="E206" s="20">
        <v>0.76</v>
      </c>
      <c r="F206" s="20">
        <v>34.4</v>
      </c>
    </row>
    <row r="207" spans="1:6" x14ac:dyDescent="0.4">
      <c r="A207" s="21">
        <f t="shared" si="3"/>
        <v>45188.610011574077</v>
      </c>
      <c r="B207" s="22">
        <v>45188</v>
      </c>
      <c r="C207" s="15">
        <v>0.61001157407407403</v>
      </c>
      <c r="D207" s="20">
        <v>0</v>
      </c>
      <c r="E207" s="20">
        <v>0.76</v>
      </c>
      <c r="F207" s="20">
        <v>34.4</v>
      </c>
    </row>
    <row r="208" spans="1:6" x14ac:dyDescent="0.4">
      <c r="A208" s="21">
        <f t="shared" si="3"/>
        <v>45188.610023148147</v>
      </c>
      <c r="B208" s="22">
        <v>45188</v>
      </c>
      <c r="C208" s="15">
        <v>0.61002314814814818</v>
      </c>
      <c r="D208" s="20">
        <v>0</v>
      </c>
      <c r="E208" s="20">
        <v>0.76</v>
      </c>
      <c r="F208" s="20">
        <v>34.4</v>
      </c>
    </row>
    <row r="209" spans="1:6" x14ac:dyDescent="0.4">
      <c r="A209" s="21">
        <f t="shared" si="3"/>
        <v>45188.610034722224</v>
      </c>
      <c r="B209" s="22">
        <v>45188</v>
      </c>
      <c r="C209" s="15">
        <v>0.61003472222222221</v>
      </c>
      <c r="D209" s="20">
        <v>0</v>
      </c>
      <c r="E209" s="20">
        <v>0.76</v>
      </c>
      <c r="F209" s="20">
        <v>34.4</v>
      </c>
    </row>
    <row r="210" spans="1:6" x14ac:dyDescent="0.4">
      <c r="A210" s="21">
        <f t="shared" si="3"/>
        <v>45188.610046296293</v>
      </c>
      <c r="B210" s="22">
        <v>45188</v>
      </c>
      <c r="C210" s="15">
        <v>0.61004629629629636</v>
      </c>
      <c r="D210" s="20">
        <v>0</v>
      </c>
      <c r="E210" s="20">
        <v>0.76</v>
      </c>
      <c r="F210" s="20">
        <v>34.4</v>
      </c>
    </row>
    <row r="211" spans="1:6" x14ac:dyDescent="0.4">
      <c r="A211" s="21">
        <f t="shared" si="3"/>
        <v>45188.61005787037</v>
      </c>
      <c r="B211" s="22">
        <v>45188</v>
      </c>
      <c r="C211" s="15">
        <v>0.6100578703703704</v>
      </c>
      <c r="D211" s="20">
        <v>0</v>
      </c>
      <c r="E211" s="20">
        <v>0.76</v>
      </c>
      <c r="F211" s="20">
        <v>34.4</v>
      </c>
    </row>
    <row r="212" spans="1:6" x14ac:dyDescent="0.4">
      <c r="A212" s="21">
        <f t="shared" si="3"/>
        <v>45188.610069444447</v>
      </c>
      <c r="B212" s="22">
        <v>45188</v>
      </c>
      <c r="C212" s="15">
        <v>0.61006944444444444</v>
      </c>
      <c r="D212" s="20">
        <v>0</v>
      </c>
      <c r="E212" s="20">
        <v>0.76</v>
      </c>
      <c r="F212" s="20">
        <v>34.4</v>
      </c>
    </row>
    <row r="213" spans="1:6" x14ac:dyDescent="0.4">
      <c r="A213" s="21">
        <f t="shared" si="3"/>
        <v>45188.610081018516</v>
      </c>
      <c r="B213" s="22">
        <v>45188</v>
      </c>
      <c r="C213" s="15">
        <v>0.61008101851851848</v>
      </c>
      <c r="D213" s="20">
        <v>0</v>
      </c>
      <c r="E213" s="20">
        <v>0.76</v>
      </c>
      <c r="F213" s="20">
        <v>34.4</v>
      </c>
    </row>
    <row r="214" spans="1:6" x14ac:dyDescent="0.4">
      <c r="A214" s="21">
        <f t="shared" si="3"/>
        <v>45188.610092592593</v>
      </c>
      <c r="B214" s="22">
        <v>45188</v>
      </c>
      <c r="C214" s="15">
        <v>0.61009259259259252</v>
      </c>
      <c r="D214" s="20">
        <v>0</v>
      </c>
      <c r="E214" s="20">
        <v>0.76</v>
      </c>
      <c r="F214" s="20">
        <v>34.4</v>
      </c>
    </row>
    <row r="215" spans="1:6" x14ac:dyDescent="0.4">
      <c r="A215" s="21">
        <f t="shared" si="3"/>
        <v>45188.61010416667</v>
      </c>
      <c r="B215" s="22">
        <v>45188</v>
      </c>
      <c r="C215" s="15">
        <v>0.61010416666666667</v>
      </c>
      <c r="D215" s="20">
        <v>0</v>
      </c>
      <c r="E215" s="20">
        <v>0.76</v>
      </c>
      <c r="F215" s="20">
        <v>34.4</v>
      </c>
    </row>
    <row r="216" spans="1:6" x14ac:dyDescent="0.4">
      <c r="A216" s="21">
        <f t="shared" si="3"/>
        <v>45188.610115740739</v>
      </c>
      <c r="B216" s="22">
        <v>45188</v>
      </c>
      <c r="C216" s="15">
        <v>0.61011574074074071</v>
      </c>
      <c r="D216" s="20">
        <v>0</v>
      </c>
      <c r="E216" s="20">
        <v>0.76</v>
      </c>
      <c r="F216" s="20">
        <v>34.4</v>
      </c>
    </row>
    <row r="217" spans="1:6" x14ac:dyDescent="0.4">
      <c r="A217" s="21">
        <f t="shared" si="3"/>
        <v>45188.610127314816</v>
      </c>
      <c r="B217" s="22">
        <v>45188</v>
      </c>
      <c r="C217" s="15">
        <v>0.61012731481481486</v>
      </c>
      <c r="D217" s="20">
        <v>0</v>
      </c>
      <c r="E217" s="20">
        <v>0.76</v>
      </c>
      <c r="F217" s="20">
        <v>34.4</v>
      </c>
    </row>
    <row r="218" spans="1:6" x14ac:dyDescent="0.4">
      <c r="A218" s="21">
        <f t="shared" si="3"/>
        <v>45188.610138888886</v>
      </c>
      <c r="B218" s="22">
        <v>45188</v>
      </c>
      <c r="C218" s="15">
        <v>0.6101388888888889</v>
      </c>
      <c r="D218" s="20">
        <v>0</v>
      </c>
      <c r="E218" s="20">
        <v>0.76</v>
      </c>
      <c r="F218" s="20">
        <v>34.4</v>
      </c>
    </row>
    <row r="219" spans="1:6" x14ac:dyDescent="0.4">
      <c r="A219" s="21">
        <f t="shared" si="3"/>
        <v>45188.610150462962</v>
      </c>
      <c r="B219" s="22">
        <v>45188</v>
      </c>
      <c r="C219" s="15">
        <v>0.61015046296296294</v>
      </c>
      <c r="D219" s="20">
        <v>0</v>
      </c>
      <c r="E219" s="20">
        <v>0.76</v>
      </c>
      <c r="F219" s="20">
        <v>34.4</v>
      </c>
    </row>
    <row r="220" spans="1:6" x14ac:dyDescent="0.4">
      <c r="A220" s="21">
        <f t="shared" si="3"/>
        <v>45188.610162037039</v>
      </c>
      <c r="B220" s="22">
        <v>45188</v>
      </c>
      <c r="C220" s="15">
        <v>0.61016203703703698</v>
      </c>
      <c r="D220" s="20">
        <v>0</v>
      </c>
      <c r="E220" s="20">
        <v>0.76</v>
      </c>
      <c r="F220" s="20">
        <v>34.4</v>
      </c>
    </row>
    <row r="221" spans="1:6" x14ac:dyDescent="0.4">
      <c r="A221" s="21">
        <f t="shared" si="3"/>
        <v>45188.610173611109</v>
      </c>
      <c r="B221" s="22">
        <v>45188</v>
      </c>
      <c r="C221" s="15">
        <v>0.61017361111111112</v>
      </c>
      <c r="D221" s="20">
        <v>0</v>
      </c>
      <c r="E221" s="20">
        <v>0.76</v>
      </c>
      <c r="F221" s="20">
        <v>34.4</v>
      </c>
    </row>
    <row r="222" spans="1:6" x14ac:dyDescent="0.4">
      <c r="A222" s="21">
        <f t="shared" si="3"/>
        <v>45188.610185185185</v>
      </c>
      <c r="B222" s="22">
        <v>45188</v>
      </c>
      <c r="C222" s="15">
        <v>0.61018518518518516</v>
      </c>
      <c r="D222" s="20">
        <v>0</v>
      </c>
      <c r="E222" s="20">
        <v>0.76</v>
      </c>
      <c r="F222" s="20">
        <v>34.4</v>
      </c>
    </row>
    <row r="223" spans="1:6" x14ac:dyDescent="0.4">
      <c r="A223" s="21">
        <f t="shared" si="3"/>
        <v>45188.610196759262</v>
      </c>
      <c r="B223" s="22">
        <v>45188</v>
      </c>
      <c r="C223" s="15">
        <v>0.61019675925925931</v>
      </c>
      <c r="D223" s="20">
        <v>0</v>
      </c>
      <c r="E223" s="20">
        <v>0.76</v>
      </c>
      <c r="F223" s="20">
        <v>34.4</v>
      </c>
    </row>
    <row r="224" spans="1:6" x14ac:dyDescent="0.4">
      <c r="A224" s="21">
        <f t="shared" si="3"/>
        <v>45188.610208333332</v>
      </c>
      <c r="B224" s="22">
        <v>45188</v>
      </c>
      <c r="C224" s="15">
        <v>0.61020833333333335</v>
      </c>
      <c r="D224" s="20">
        <v>0</v>
      </c>
      <c r="E224" s="20">
        <v>0.76</v>
      </c>
      <c r="F224" s="20">
        <v>34.4</v>
      </c>
    </row>
    <row r="225" spans="1:6" x14ac:dyDescent="0.4">
      <c r="A225" s="21">
        <f t="shared" si="3"/>
        <v>45188.610219907408</v>
      </c>
      <c r="B225" s="22">
        <v>45188</v>
      </c>
      <c r="C225" s="15">
        <v>0.61021990740740739</v>
      </c>
      <c r="D225" s="20">
        <v>0</v>
      </c>
      <c r="E225" s="20">
        <v>0.76</v>
      </c>
      <c r="F225" s="20">
        <v>34.4</v>
      </c>
    </row>
    <row r="226" spans="1:6" x14ac:dyDescent="0.4">
      <c r="A226" s="21">
        <f t="shared" si="3"/>
        <v>45188.610231481478</v>
      </c>
      <c r="B226" s="22">
        <v>45188</v>
      </c>
      <c r="C226" s="15">
        <v>0.61023148148148143</v>
      </c>
      <c r="D226" s="20">
        <v>0</v>
      </c>
      <c r="E226" s="20">
        <v>0.76</v>
      </c>
      <c r="F226" s="20">
        <v>34.4</v>
      </c>
    </row>
    <row r="227" spans="1:6" x14ac:dyDescent="0.4">
      <c r="A227" s="21">
        <f t="shared" si="3"/>
        <v>45188.610243055555</v>
      </c>
      <c r="B227" s="22">
        <v>45188</v>
      </c>
      <c r="C227" s="15">
        <v>0.61024305555555558</v>
      </c>
      <c r="D227" s="20">
        <v>0</v>
      </c>
      <c r="E227" s="20">
        <v>0.76</v>
      </c>
      <c r="F227" s="20">
        <v>34.4</v>
      </c>
    </row>
    <row r="228" spans="1:6" x14ac:dyDescent="0.4">
      <c r="A228" s="21">
        <f t="shared" si="3"/>
        <v>45188.610254629632</v>
      </c>
      <c r="B228" s="22">
        <v>45188</v>
      </c>
      <c r="C228" s="15">
        <v>0.61025462962962962</v>
      </c>
      <c r="D228" s="20">
        <v>0</v>
      </c>
      <c r="E228" s="20">
        <v>0.76</v>
      </c>
      <c r="F228" s="20">
        <v>34.4</v>
      </c>
    </row>
    <row r="229" spans="1:6" x14ac:dyDescent="0.4">
      <c r="A229" s="21">
        <f t="shared" si="3"/>
        <v>45188.610266203701</v>
      </c>
      <c r="B229" s="22">
        <v>45188</v>
      </c>
      <c r="C229" s="15">
        <v>0.61026620370370377</v>
      </c>
      <c r="D229" s="20">
        <v>0</v>
      </c>
      <c r="E229" s="20">
        <v>0.76</v>
      </c>
      <c r="F229" s="20">
        <v>34.4</v>
      </c>
    </row>
    <row r="230" spans="1:6" x14ac:dyDescent="0.4">
      <c r="A230" s="21">
        <f t="shared" si="3"/>
        <v>45188.610277777778</v>
      </c>
      <c r="B230" s="22">
        <v>45188</v>
      </c>
      <c r="C230" s="15">
        <v>0.61027777777777781</v>
      </c>
      <c r="D230" s="20">
        <v>0</v>
      </c>
      <c r="E230" s="20">
        <v>0.76</v>
      </c>
      <c r="F230" s="20">
        <v>34.4</v>
      </c>
    </row>
    <row r="231" spans="1:6" x14ac:dyDescent="0.4">
      <c r="A231" s="21">
        <f t="shared" si="3"/>
        <v>45188.610289351855</v>
      </c>
      <c r="B231" s="22">
        <v>45188</v>
      </c>
      <c r="C231" s="15">
        <v>0.61028935185185185</v>
      </c>
      <c r="D231" s="20">
        <v>0</v>
      </c>
      <c r="E231" s="20">
        <v>0.76</v>
      </c>
      <c r="F231" s="20">
        <v>34.4</v>
      </c>
    </row>
    <row r="232" spans="1:6" x14ac:dyDescent="0.4">
      <c r="A232" s="21">
        <f t="shared" si="3"/>
        <v>45188.610300925924</v>
      </c>
      <c r="B232" s="22">
        <v>45188</v>
      </c>
      <c r="C232" s="15">
        <v>0.61030092592592589</v>
      </c>
      <c r="D232" s="20">
        <v>0</v>
      </c>
      <c r="E232" s="20">
        <v>0.76</v>
      </c>
      <c r="F232" s="20">
        <v>34.4</v>
      </c>
    </row>
    <row r="233" spans="1:6" x14ac:dyDescent="0.4">
      <c r="A233" s="21">
        <f t="shared" si="3"/>
        <v>45188.610312500001</v>
      </c>
      <c r="B233" s="22">
        <v>45188</v>
      </c>
      <c r="C233" s="15">
        <v>0.61031250000000004</v>
      </c>
      <c r="D233" s="20">
        <v>0</v>
      </c>
      <c r="E233" s="20">
        <v>0.76</v>
      </c>
      <c r="F233" s="20">
        <v>34.4</v>
      </c>
    </row>
    <row r="234" spans="1:6" x14ac:dyDescent="0.4">
      <c r="A234" s="21">
        <f t="shared" si="3"/>
        <v>45188.610324074078</v>
      </c>
      <c r="B234" s="22">
        <v>45188</v>
      </c>
      <c r="C234" s="15">
        <v>0.61032407407407407</v>
      </c>
      <c r="D234" s="20">
        <v>0</v>
      </c>
      <c r="E234" s="20">
        <v>0.76</v>
      </c>
      <c r="F234" s="20">
        <v>34.4</v>
      </c>
    </row>
    <row r="235" spans="1:6" x14ac:dyDescent="0.4">
      <c r="A235" s="21">
        <f t="shared" si="3"/>
        <v>45188.610335648147</v>
      </c>
      <c r="B235" s="22">
        <v>45188</v>
      </c>
      <c r="C235" s="15">
        <v>0.61033564814814811</v>
      </c>
      <c r="D235" s="20">
        <v>0</v>
      </c>
      <c r="E235" s="20">
        <v>0.76</v>
      </c>
      <c r="F235" s="20">
        <v>34.4</v>
      </c>
    </row>
    <row r="236" spans="1:6" x14ac:dyDescent="0.4">
      <c r="A236" s="21">
        <f t="shared" si="3"/>
        <v>45188.610347222224</v>
      </c>
      <c r="B236" s="22">
        <v>45188</v>
      </c>
      <c r="C236" s="15">
        <v>0.61034722222222226</v>
      </c>
      <c r="D236" s="20">
        <v>0</v>
      </c>
      <c r="E236" s="20">
        <v>0.76</v>
      </c>
      <c r="F236" s="20">
        <v>34.4</v>
      </c>
    </row>
    <row r="237" spans="1:6" x14ac:dyDescent="0.4">
      <c r="A237" s="21">
        <f t="shared" si="3"/>
        <v>45188.610358796293</v>
      </c>
      <c r="B237" s="22">
        <v>45188</v>
      </c>
      <c r="C237" s="15">
        <v>0.6103587962962963</v>
      </c>
      <c r="D237" s="20">
        <v>0</v>
      </c>
      <c r="E237" s="20">
        <v>0.76</v>
      </c>
      <c r="F237" s="20">
        <v>34.4</v>
      </c>
    </row>
    <row r="238" spans="1:6" x14ac:dyDescent="0.4">
      <c r="A238" s="21">
        <f t="shared" si="3"/>
        <v>45188.61037037037</v>
      </c>
      <c r="B238" s="22">
        <v>45188</v>
      </c>
      <c r="C238" s="15">
        <v>0.61037037037037034</v>
      </c>
      <c r="D238" s="20">
        <v>0</v>
      </c>
      <c r="E238" s="20">
        <v>0.76</v>
      </c>
      <c r="F238" s="20">
        <v>34.4</v>
      </c>
    </row>
    <row r="239" spans="1:6" x14ac:dyDescent="0.4">
      <c r="A239" s="21">
        <f t="shared" si="3"/>
        <v>45188.610381944447</v>
      </c>
      <c r="B239" s="22">
        <v>45188</v>
      </c>
      <c r="C239" s="15">
        <v>0.61038194444444438</v>
      </c>
      <c r="D239" s="20">
        <v>0</v>
      </c>
      <c r="E239" s="20">
        <v>0.76</v>
      </c>
      <c r="F239" s="20">
        <v>34.4</v>
      </c>
    </row>
    <row r="240" spans="1:6" x14ac:dyDescent="0.4">
      <c r="A240" s="21">
        <f t="shared" si="3"/>
        <v>45188.610393518517</v>
      </c>
      <c r="B240" s="22">
        <v>45188</v>
      </c>
      <c r="C240" s="15">
        <v>0.61039351851851853</v>
      </c>
      <c r="D240" s="20">
        <v>0</v>
      </c>
      <c r="E240" s="20">
        <v>0.76</v>
      </c>
      <c r="F240" s="20">
        <v>34.4</v>
      </c>
    </row>
    <row r="241" spans="1:6" x14ac:dyDescent="0.4">
      <c r="A241" s="21">
        <f t="shared" si="3"/>
        <v>45188.610405092593</v>
      </c>
      <c r="B241" s="22">
        <v>45188</v>
      </c>
      <c r="C241" s="15">
        <v>0.61040509259259257</v>
      </c>
      <c r="D241" s="20">
        <v>0</v>
      </c>
      <c r="E241" s="20">
        <v>0.76</v>
      </c>
      <c r="F241" s="20">
        <v>34.4</v>
      </c>
    </row>
    <row r="242" spans="1:6" x14ac:dyDescent="0.4">
      <c r="A242" s="21">
        <f t="shared" si="3"/>
        <v>45188.61041666667</v>
      </c>
      <c r="B242" s="22">
        <v>45188</v>
      </c>
      <c r="C242" s="15">
        <v>0.61041666666666672</v>
      </c>
      <c r="D242" s="20">
        <v>0</v>
      </c>
      <c r="E242" s="20">
        <v>0.76</v>
      </c>
      <c r="F242" s="20">
        <v>34.4</v>
      </c>
    </row>
    <row r="243" spans="1:6" x14ac:dyDescent="0.4">
      <c r="A243" s="21">
        <f t="shared" si="3"/>
        <v>45188.61042824074</v>
      </c>
      <c r="B243" s="22">
        <v>45188</v>
      </c>
      <c r="C243" s="15">
        <v>0.61042824074074076</v>
      </c>
      <c r="D243" s="20">
        <v>0</v>
      </c>
      <c r="E243" s="20">
        <v>0.76</v>
      </c>
      <c r="F243" s="20">
        <v>34.4</v>
      </c>
    </row>
    <row r="244" spans="1:6" x14ac:dyDescent="0.4">
      <c r="A244" s="21">
        <f t="shared" si="3"/>
        <v>45188.610439814816</v>
      </c>
      <c r="B244" s="22">
        <v>45188</v>
      </c>
      <c r="C244" s="15">
        <v>0.6104398148148148</v>
      </c>
      <c r="D244" s="20">
        <v>0</v>
      </c>
      <c r="E244" s="20">
        <v>0.76</v>
      </c>
      <c r="F244" s="20">
        <v>34.4</v>
      </c>
    </row>
    <row r="245" spans="1:6" x14ac:dyDescent="0.4">
      <c r="A245" s="21">
        <f t="shared" si="3"/>
        <v>45188.610451388886</v>
      </c>
      <c r="B245" s="22">
        <v>45188</v>
      </c>
      <c r="C245" s="15">
        <v>0.61045138888888884</v>
      </c>
      <c r="D245" s="20">
        <v>0</v>
      </c>
      <c r="E245" s="20">
        <v>0.76</v>
      </c>
      <c r="F245" s="20">
        <v>34.4</v>
      </c>
    </row>
    <row r="246" spans="1:6" x14ac:dyDescent="0.4">
      <c r="A246" s="21">
        <f t="shared" si="3"/>
        <v>45188.610462962963</v>
      </c>
      <c r="B246" s="22">
        <v>45188</v>
      </c>
      <c r="C246" s="15">
        <v>0.61046296296296299</v>
      </c>
      <c r="D246" s="20">
        <v>0</v>
      </c>
      <c r="E246" s="20">
        <v>0.76</v>
      </c>
      <c r="F246" s="20">
        <v>34.4</v>
      </c>
    </row>
    <row r="247" spans="1:6" x14ac:dyDescent="0.4">
      <c r="A247" s="21">
        <f t="shared" si="3"/>
        <v>45188.610474537039</v>
      </c>
      <c r="B247" s="22">
        <v>45188</v>
      </c>
      <c r="C247" s="15">
        <v>0.61047453703703702</v>
      </c>
      <c r="D247" s="20">
        <v>0</v>
      </c>
      <c r="E247" s="20">
        <v>0.76</v>
      </c>
      <c r="F247" s="20">
        <v>34.4</v>
      </c>
    </row>
    <row r="248" spans="1:6" x14ac:dyDescent="0.4">
      <c r="A248" s="21">
        <f t="shared" si="3"/>
        <v>45188.610486111109</v>
      </c>
      <c r="B248" s="22">
        <v>45188</v>
      </c>
      <c r="C248" s="15">
        <v>0.61048611111111117</v>
      </c>
      <c r="D248" s="20">
        <v>0</v>
      </c>
      <c r="E248" s="20">
        <v>0.76</v>
      </c>
      <c r="F248" s="20">
        <v>34.4</v>
      </c>
    </row>
    <row r="249" spans="1:6" x14ac:dyDescent="0.4">
      <c r="A249" s="21">
        <f t="shared" si="3"/>
        <v>45188.610497685186</v>
      </c>
      <c r="B249" s="22">
        <v>45188</v>
      </c>
      <c r="C249" s="15">
        <v>0.61049768518518521</v>
      </c>
      <c r="D249" s="20">
        <v>0</v>
      </c>
      <c r="E249" s="20">
        <v>0.76</v>
      </c>
      <c r="F249" s="20">
        <v>34.4</v>
      </c>
    </row>
    <row r="250" spans="1:6" x14ac:dyDescent="0.4">
      <c r="A250" s="21">
        <f t="shared" si="3"/>
        <v>45188.610509259262</v>
      </c>
      <c r="B250" s="22">
        <v>45188</v>
      </c>
      <c r="C250" s="15">
        <v>0.61050925925925925</v>
      </c>
      <c r="D250" s="20">
        <v>0</v>
      </c>
      <c r="E250" s="20">
        <v>0.76</v>
      </c>
      <c r="F250" s="20">
        <v>34.4</v>
      </c>
    </row>
    <row r="251" spans="1:6" x14ac:dyDescent="0.4">
      <c r="A251" s="21">
        <f t="shared" si="3"/>
        <v>45188.610520833332</v>
      </c>
      <c r="B251" s="22">
        <v>45188</v>
      </c>
      <c r="C251" s="15">
        <v>0.61052083333333329</v>
      </c>
      <c r="D251" s="20">
        <v>0</v>
      </c>
      <c r="E251" s="20">
        <v>0.76</v>
      </c>
      <c r="F251" s="20">
        <v>34.4</v>
      </c>
    </row>
    <row r="252" spans="1:6" x14ac:dyDescent="0.4">
      <c r="A252" s="21">
        <f t="shared" si="3"/>
        <v>45188.610532407409</v>
      </c>
      <c r="B252" s="22">
        <v>45188</v>
      </c>
      <c r="C252" s="15">
        <v>0.61053240740740744</v>
      </c>
      <c r="D252" s="20">
        <v>0</v>
      </c>
      <c r="E252" s="20">
        <v>0.76</v>
      </c>
      <c r="F252" s="20">
        <v>34.4</v>
      </c>
    </row>
    <row r="253" spans="1:6" x14ac:dyDescent="0.4">
      <c r="A253" s="21">
        <f t="shared" si="3"/>
        <v>45188.610543981478</v>
      </c>
      <c r="B253" s="22">
        <v>45188</v>
      </c>
      <c r="C253" s="15">
        <v>0.61054398148148148</v>
      </c>
      <c r="D253" s="20">
        <v>0</v>
      </c>
      <c r="E253" s="20">
        <v>0.76</v>
      </c>
      <c r="F253" s="20">
        <v>34.4</v>
      </c>
    </row>
    <row r="254" spans="1:6" x14ac:dyDescent="0.4">
      <c r="A254" s="21">
        <f t="shared" si="3"/>
        <v>45188.610555555555</v>
      </c>
      <c r="B254" s="22">
        <v>45188</v>
      </c>
      <c r="C254" s="15">
        <v>0.61055555555555563</v>
      </c>
      <c r="D254" s="20">
        <v>0</v>
      </c>
      <c r="E254" s="20">
        <v>0.76</v>
      </c>
      <c r="F254" s="20">
        <v>34.4</v>
      </c>
    </row>
    <row r="255" spans="1:6" x14ac:dyDescent="0.4">
      <c r="A255" s="21">
        <f t="shared" si="3"/>
        <v>45188.610567129632</v>
      </c>
      <c r="B255" s="22">
        <v>45188</v>
      </c>
      <c r="C255" s="15">
        <v>0.61056712962962967</v>
      </c>
      <c r="D255" s="20">
        <v>0</v>
      </c>
      <c r="E255" s="20">
        <v>0.76</v>
      </c>
      <c r="F255" s="20">
        <v>34.4</v>
      </c>
    </row>
    <row r="256" spans="1:6" x14ac:dyDescent="0.4">
      <c r="A256" s="21">
        <f t="shared" si="3"/>
        <v>45188.610578703701</v>
      </c>
      <c r="B256" s="22">
        <v>45188</v>
      </c>
      <c r="C256" s="15">
        <v>0.61057870370370371</v>
      </c>
      <c r="D256" s="20">
        <v>0</v>
      </c>
      <c r="E256" s="20">
        <v>0.76</v>
      </c>
      <c r="F256" s="20">
        <v>34.4</v>
      </c>
    </row>
    <row r="257" spans="1:6" x14ac:dyDescent="0.4">
      <c r="A257" s="21">
        <f t="shared" si="3"/>
        <v>45188.610590277778</v>
      </c>
      <c r="B257" s="22">
        <v>45188</v>
      </c>
      <c r="C257" s="15">
        <v>0.61059027777777775</v>
      </c>
      <c r="D257" s="20">
        <v>0</v>
      </c>
      <c r="E257" s="20">
        <v>0.76</v>
      </c>
      <c r="F257" s="20">
        <v>34.4</v>
      </c>
    </row>
    <row r="258" spans="1:6" x14ac:dyDescent="0.4">
      <c r="A258" s="21">
        <f t="shared" ref="A258:A321" si="4">B258+C258+D258/24/60/60/1000</f>
        <v>45188.610601851855</v>
      </c>
      <c r="B258" s="22">
        <v>45188</v>
      </c>
      <c r="C258" s="15">
        <v>0.61060185185185178</v>
      </c>
      <c r="D258" s="20">
        <v>0</v>
      </c>
      <c r="E258" s="20">
        <v>0.76</v>
      </c>
      <c r="F258" s="20">
        <v>34.4</v>
      </c>
    </row>
    <row r="259" spans="1:6" x14ac:dyDescent="0.4">
      <c r="A259" s="21">
        <f t="shared" si="4"/>
        <v>45188.610613425924</v>
      </c>
      <c r="B259" s="22">
        <v>45188</v>
      </c>
      <c r="C259" s="15">
        <v>0.61061342592592593</v>
      </c>
      <c r="D259" s="20">
        <v>0</v>
      </c>
      <c r="E259" s="20">
        <v>0.76</v>
      </c>
      <c r="F259" s="20">
        <v>34.299999999999997</v>
      </c>
    </row>
    <row r="260" spans="1:6" x14ac:dyDescent="0.4">
      <c r="A260" s="21">
        <f t="shared" si="4"/>
        <v>45188.610625000001</v>
      </c>
      <c r="B260" s="22">
        <v>45188</v>
      </c>
      <c r="C260" s="15">
        <v>0.61062499999999997</v>
      </c>
      <c r="D260" s="20">
        <v>0</v>
      </c>
      <c r="E260" s="20">
        <v>0.76</v>
      </c>
      <c r="F260" s="20">
        <v>34.299999999999997</v>
      </c>
    </row>
    <row r="261" spans="1:6" x14ac:dyDescent="0.4">
      <c r="A261" s="21">
        <f t="shared" si="4"/>
        <v>45188.610636574071</v>
      </c>
      <c r="B261" s="22">
        <v>45188</v>
      </c>
      <c r="C261" s="15">
        <v>0.61063657407407412</v>
      </c>
      <c r="D261" s="20">
        <v>0</v>
      </c>
      <c r="E261" s="20">
        <v>0.76</v>
      </c>
      <c r="F261" s="20">
        <v>34.299999999999997</v>
      </c>
    </row>
    <row r="262" spans="1:6" x14ac:dyDescent="0.4">
      <c r="A262" s="21">
        <f t="shared" si="4"/>
        <v>45188.610648148147</v>
      </c>
      <c r="B262" s="22">
        <v>45188</v>
      </c>
      <c r="C262" s="15">
        <v>0.61064814814814816</v>
      </c>
      <c r="D262" s="20">
        <v>0</v>
      </c>
      <c r="E262" s="20">
        <v>0.76</v>
      </c>
      <c r="F262" s="20">
        <v>34.299999999999997</v>
      </c>
    </row>
    <row r="263" spans="1:6" x14ac:dyDescent="0.4">
      <c r="A263" s="21">
        <f t="shared" si="4"/>
        <v>45188.610659722224</v>
      </c>
      <c r="B263" s="22">
        <v>45188</v>
      </c>
      <c r="C263" s="15">
        <v>0.6106597222222222</v>
      </c>
      <c r="D263" s="20">
        <v>0</v>
      </c>
      <c r="E263" s="20">
        <v>0.76</v>
      </c>
      <c r="F263" s="20">
        <v>34.299999999999997</v>
      </c>
    </row>
    <row r="264" spans="1:6" x14ac:dyDescent="0.4">
      <c r="A264" s="21">
        <f t="shared" si="4"/>
        <v>45188.610671296294</v>
      </c>
      <c r="B264" s="22">
        <v>45188</v>
      </c>
      <c r="C264" s="15">
        <v>0.61067129629629624</v>
      </c>
      <c r="D264" s="20">
        <v>0</v>
      </c>
      <c r="E264" s="20">
        <v>0.76</v>
      </c>
      <c r="F264" s="20">
        <v>34.299999999999997</v>
      </c>
    </row>
    <row r="265" spans="1:6" x14ac:dyDescent="0.4">
      <c r="A265" s="21">
        <f t="shared" si="4"/>
        <v>45188.610682870371</v>
      </c>
      <c r="B265" s="22">
        <v>45188</v>
      </c>
      <c r="C265" s="15">
        <v>0.61068287037037039</v>
      </c>
      <c r="D265" s="20">
        <v>0</v>
      </c>
      <c r="E265" s="20">
        <v>0.76</v>
      </c>
      <c r="F265" s="20">
        <v>34.299999999999997</v>
      </c>
    </row>
    <row r="266" spans="1:6" x14ac:dyDescent="0.4">
      <c r="A266" s="21">
        <f t="shared" si="4"/>
        <v>45188.610694444447</v>
      </c>
      <c r="B266" s="22">
        <v>45188</v>
      </c>
      <c r="C266" s="15">
        <v>0.61069444444444443</v>
      </c>
      <c r="D266" s="20">
        <v>0</v>
      </c>
      <c r="E266" s="20">
        <v>0.76</v>
      </c>
      <c r="F266" s="20">
        <v>34.299999999999997</v>
      </c>
    </row>
    <row r="267" spans="1:6" x14ac:dyDescent="0.4">
      <c r="A267" s="21">
        <f t="shared" si="4"/>
        <v>45188.610706018517</v>
      </c>
      <c r="B267" s="22">
        <v>45188</v>
      </c>
      <c r="C267" s="15">
        <v>0.61070601851851858</v>
      </c>
      <c r="D267" s="20">
        <v>0</v>
      </c>
      <c r="E267" s="20">
        <v>0.76</v>
      </c>
      <c r="F267" s="20">
        <v>34.299999999999997</v>
      </c>
    </row>
    <row r="268" spans="1:6" x14ac:dyDescent="0.4">
      <c r="A268" s="21">
        <f t="shared" si="4"/>
        <v>45188.610717592594</v>
      </c>
      <c r="B268" s="22">
        <v>45188</v>
      </c>
      <c r="C268" s="15">
        <v>0.61071759259259262</v>
      </c>
      <c r="D268" s="20">
        <v>0</v>
      </c>
      <c r="E268" s="20">
        <v>0.76</v>
      </c>
      <c r="F268" s="20">
        <v>34.299999999999997</v>
      </c>
    </row>
    <row r="269" spans="1:6" x14ac:dyDescent="0.4">
      <c r="A269" s="21">
        <f t="shared" si="4"/>
        <v>45188.610729166663</v>
      </c>
      <c r="B269" s="22">
        <v>45188</v>
      </c>
      <c r="C269" s="15">
        <v>0.61072916666666666</v>
      </c>
      <c r="D269" s="20">
        <v>0</v>
      </c>
      <c r="E269" s="20">
        <v>0.76</v>
      </c>
      <c r="F269" s="20">
        <v>34.299999999999997</v>
      </c>
    </row>
    <row r="270" spans="1:6" x14ac:dyDescent="0.4">
      <c r="A270" s="21">
        <f t="shared" si="4"/>
        <v>45188.61074074074</v>
      </c>
      <c r="B270" s="22">
        <v>45188</v>
      </c>
      <c r="C270" s="15">
        <v>0.6107407407407407</v>
      </c>
      <c r="D270" s="20">
        <v>0</v>
      </c>
      <c r="E270" s="20">
        <v>0.76</v>
      </c>
      <c r="F270" s="20">
        <v>34.299999999999997</v>
      </c>
    </row>
    <row r="271" spans="1:6" x14ac:dyDescent="0.4">
      <c r="A271" s="21">
        <f t="shared" si="4"/>
        <v>45188.610752314817</v>
      </c>
      <c r="B271" s="22">
        <v>45188</v>
      </c>
      <c r="C271" s="15">
        <v>0.61075231481481485</v>
      </c>
      <c r="D271" s="20">
        <v>0</v>
      </c>
      <c r="E271" s="20">
        <v>0.76</v>
      </c>
      <c r="F271" s="20">
        <v>34.299999999999997</v>
      </c>
    </row>
    <row r="272" spans="1:6" x14ac:dyDescent="0.4">
      <c r="A272" s="21">
        <f t="shared" si="4"/>
        <v>45188.610763888886</v>
      </c>
      <c r="B272" s="22">
        <v>45188</v>
      </c>
      <c r="C272" s="15">
        <v>0.61076388888888888</v>
      </c>
      <c r="D272" s="20">
        <v>0</v>
      </c>
      <c r="E272" s="20">
        <v>0.76</v>
      </c>
      <c r="F272" s="20">
        <v>34.299999999999997</v>
      </c>
    </row>
    <row r="273" spans="1:6" x14ac:dyDescent="0.4">
      <c r="A273" s="21">
        <f t="shared" si="4"/>
        <v>45188.610775462963</v>
      </c>
      <c r="B273" s="22">
        <v>45188</v>
      </c>
      <c r="C273" s="15">
        <v>0.61077546296296303</v>
      </c>
      <c r="D273" s="20">
        <v>0</v>
      </c>
      <c r="E273" s="20">
        <v>0.76</v>
      </c>
      <c r="F273" s="20">
        <v>34.299999999999997</v>
      </c>
    </row>
    <row r="274" spans="1:6" x14ac:dyDescent="0.4">
      <c r="A274" s="21">
        <f t="shared" si="4"/>
        <v>45188.61078703704</v>
      </c>
      <c r="B274" s="22">
        <v>45188</v>
      </c>
      <c r="C274" s="15">
        <v>0.61078703703703707</v>
      </c>
      <c r="D274" s="20">
        <v>0</v>
      </c>
      <c r="E274" s="20">
        <v>0.76</v>
      </c>
      <c r="F274" s="20">
        <v>34.299999999999997</v>
      </c>
    </row>
    <row r="275" spans="1:6" x14ac:dyDescent="0.4">
      <c r="A275" s="21">
        <f t="shared" si="4"/>
        <v>45188.610798611109</v>
      </c>
      <c r="B275" s="22">
        <v>45188</v>
      </c>
      <c r="C275" s="15">
        <v>0.61079861111111111</v>
      </c>
      <c r="D275" s="20">
        <v>0</v>
      </c>
      <c r="E275" s="20">
        <v>0.76</v>
      </c>
      <c r="F275" s="20">
        <v>34.299999999999997</v>
      </c>
    </row>
    <row r="276" spans="1:6" x14ac:dyDescent="0.4">
      <c r="A276" s="21">
        <f t="shared" si="4"/>
        <v>45188.610810185186</v>
      </c>
      <c r="B276" s="22">
        <v>45188</v>
      </c>
      <c r="C276" s="15">
        <v>0.61081018518518515</v>
      </c>
      <c r="D276" s="20">
        <v>0</v>
      </c>
      <c r="E276" s="20">
        <v>0.76</v>
      </c>
      <c r="F276" s="20">
        <v>34.299999999999997</v>
      </c>
    </row>
    <row r="277" spans="1:6" x14ac:dyDescent="0.4">
      <c r="A277" s="21">
        <f t="shared" si="4"/>
        <v>45188.610821759263</v>
      </c>
      <c r="B277" s="22">
        <v>45188</v>
      </c>
      <c r="C277" s="15">
        <v>0.61082175925925919</v>
      </c>
      <c r="D277" s="20">
        <v>0</v>
      </c>
      <c r="E277" s="20">
        <v>0.76</v>
      </c>
      <c r="F277" s="20">
        <v>34.299999999999997</v>
      </c>
    </row>
    <row r="278" spans="1:6" x14ac:dyDescent="0.4">
      <c r="A278" s="21">
        <f t="shared" si="4"/>
        <v>45188.610833333332</v>
      </c>
      <c r="B278" s="22">
        <v>45188</v>
      </c>
      <c r="C278" s="15">
        <v>0.61083333333333334</v>
      </c>
      <c r="D278" s="20">
        <v>0</v>
      </c>
      <c r="E278" s="20">
        <v>0.76</v>
      </c>
      <c r="F278" s="20">
        <v>34.299999999999997</v>
      </c>
    </row>
    <row r="279" spans="1:6" x14ac:dyDescent="0.4">
      <c r="A279" s="21">
        <f t="shared" si="4"/>
        <v>45188.610844907409</v>
      </c>
      <c r="B279" s="22">
        <v>45188</v>
      </c>
      <c r="C279" s="15">
        <v>0.61084490740740738</v>
      </c>
      <c r="D279" s="20">
        <v>0</v>
      </c>
      <c r="E279" s="20">
        <v>0.76</v>
      </c>
      <c r="F279" s="20">
        <v>34.299999999999997</v>
      </c>
    </row>
    <row r="280" spans="1:6" x14ac:dyDescent="0.4">
      <c r="A280" s="21">
        <f t="shared" si="4"/>
        <v>45188.610856481479</v>
      </c>
      <c r="B280" s="22">
        <v>45188</v>
      </c>
      <c r="C280" s="15">
        <v>0.61085648148148153</v>
      </c>
      <c r="D280" s="20">
        <v>0</v>
      </c>
      <c r="E280" s="20">
        <v>0.76</v>
      </c>
      <c r="F280" s="20">
        <v>34.299999999999997</v>
      </c>
    </row>
    <row r="281" spans="1:6" x14ac:dyDescent="0.4">
      <c r="A281" s="21">
        <f t="shared" si="4"/>
        <v>45188.610868055555</v>
      </c>
      <c r="B281" s="22">
        <v>45188</v>
      </c>
      <c r="C281" s="15">
        <v>0.61086805555555557</v>
      </c>
      <c r="D281" s="20">
        <v>0</v>
      </c>
      <c r="E281" s="20">
        <v>0.76</v>
      </c>
      <c r="F281" s="20">
        <v>34.299999999999997</v>
      </c>
    </row>
    <row r="282" spans="1:6" x14ac:dyDescent="0.4">
      <c r="A282" s="21">
        <f t="shared" si="4"/>
        <v>45188.610879629632</v>
      </c>
      <c r="B282" s="22">
        <v>45188</v>
      </c>
      <c r="C282" s="15">
        <v>0.61087962962962961</v>
      </c>
      <c r="D282" s="20">
        <v>0</v>
      </c>
      <c r="E282" s="20">
        <v>0.76</v>
      </c>
      <c r="F282" s="20">
        <v>34.299999999999997</v>
      </c>
    </row>
    <row r="283" spans="1:6" x14ac:dyDescent="0.4">
      <c r="A283" s="21">
        <f t="shared" si="4"/>
        <v>45188.610891203702</v>
      </c>
      <c r="B283" s="22">
        <v>45188</v>
      </c>
      <c r="C283" s="15">
        <v>0.61089120370370364</v>
      </c>
      <c r="D283" s="20">
        <v>0</v>
      </c>
      <c r="E283" s="20">
        <v>0.76</v>
      </c>
      <c r="F283" s="20">
        <v>34.299999999999997</v>
      </c>
    </row>
    <row r="284" spans="1:6" x14ac:dyDescent="0.4">
      <c r="A284" s="21">
        <f t="shared" si="4"/>
        <v>45188.610902777778</v>
      </c>
      <c r="B284" s="22">
        <v>45188</v>
      </c>
      <c r="C284" s="15">
        <v>0.61090277777777779</v>
      </c>
      <c r="D284" s="20">
        <v>0</v>
      </c>
      <c r="E284" s="20">
        <v>0.76</v>
      </c>
      <c r="F284" s="20">
        <v>34.299999999999997</v>
      </c>
    </row>
    <row r="285" spans="1:6" x14ac:dyDescent="0.4">
      <c r="A285" s="21">
        <f t="shared" si="4"/>
        <v>45188.610914351855</v>
      </c>
      <c r="B285" s="22">
        <v>45188</v>
      </c>
      <c r="C285" s="15">
        <v>0.61091435185185183</v>
      </c>
      <c r="D285" s="20">
        <v>0</v>
      </c>
      <c r="E285" s="20">
        <v>0.76</v>
      </c>
      <c r="F285" s="20">
        <v>34.299999999999997</v>
      </c>
    </row>
    <row r="286" spans="1:6" x14ac:dyDescent="0.4">
      <c r="A286" s="21">
        <f t="shared" si="4"/>
        <v>45188.610925925925</v>
      </c>
      <c r="B286" s="22">
        <v>45188</v>
      </c>
      <c r="C286" s="15">
        <v>0.61092592592592598</v>
      </c>
      <c r="D286" s="20">
        <v>0</v>
      </c>
      <c r="E286" s="20">
        <v>0.76</v>
      </c>
      <c r="F286" s="20">
        <v>34.299999999999997</v>
      </c>
    </row>
    <row r="287" spans="1:6" x14ac:dyDescent="0.4">
      <c r="A287" s="21">
        <f t="shared" si="4"/>
        <v>45188.610937500001</v>
      </c>
      <c r="B287" s="22">
        <v>45188</v>
      </c>
      <c r="C287" s="15">
        <v>0.61093750000000002</v>
      </c>
      <c r="D287" s="20">
        <v>0</v>
      </c>
      <c r="E287" s="20">
        <v>0.76</v>
      </c>
      <c r="F287" s="20">
        <v>34.299999999999997</v>
      </c>
    </row>
    <row r="288" spans="1:6" x14ac:dyDescent="0.4">
      <c r="A288" s="21">
        <f t="shared" si="4"/>
        <v>45188.610949074071</v>
      </c>
      <c r="B288" s="22">
        <v>45188</v>
      </c>
      <c r="C288" s="15">
        <v>0.61094907407407406</v>
      </c>
      <c r="D288" s="20">
        <v>0</v>
      </c>
      <c r="E288" s="20">
        <v>0.76</v>
      </c>
      <c r="F288" s="20">
        <v>34.299999999999997</v>
      </c>
    </row>
    <row r="289" spans="1:6" x14ac:dyDescent="0.4">
      <c r="A289" s="21">
        <f t="shared" si="4"/>
        <v>45188.610960648148</v>
      </c>
      <c r="B289" s="22">
        <v>45188</v>
      </c>
      <c r="C289" s="15">
        <v>0.6109606481481481</v>
      </c>
      <c r="D289" s="20">
        <v>0</v>
      </c>
      <c r="E289" s="20">
        <v>0.76</v>
      </c>
      <c r="F289" s="20">
        <v>34.299999999999997</v>
      </c>
    </row>
    <row r="290" spans="1:6" x14ac:dyDescent="0.4">
      <c r="A290" s="21">
        <f t="shared" si="4"/>
        <v>45188.610972222225</v>
      </c>
      <c r="B290" s="22">
        <v>45188</v>
      </c>
      <c r="C290" s="15">
        <v>0.61097222222222225</v>
      </c>
      <c r="D290" s="20">
        <v>0</v>
      </c>
      <c r="E290" s="20">
        <v>0.76</v>
      </c>
      <c r="F290" s="20">
        <v>34.299999999999997</v>
      </c>
    </row>
    <row r="291" spans="1:6" x14ac:dyDescent="0.4">
      <c r="A291" s="21">
        <f t="shared" si="4"/>
        <v>45188.610983796294</v>
      </c>
      <c r="B291" s="22">
        <v>45188</v>
      </c>
      <c r="C291" s="15">
        <v>0.61098379629629629</v>
      </c>
      <c r="D291" s="20">
        <v>0</v>
      </c>
      <c r="E291" s="20">
        <v>0.76</v>
      </c>
      <c r="F291" s="20">
        <v>34.299999999999997</v>
      </c>
    </row>
    <row r="292" spans="1:6" x14ac:dyDescent="0.4">
      <c r="A292" s="21">
        <f t="shared" si="4"/>
        <v>45188.610995370371</v>
      </c>
      <c r="B292" s="22">
        <v>45188</v>
      </c>
      <c r="C292" s="15">
        <v>0.61099537037037044</v>
      </c>
      <c r="D292" s="20">
        <v>0</v>
      </c>
      <c r="E292" s="20">
        <v>0.76</v>
      </c>
      <c r="F292" s="20">
        <v>34.299999999999997</v>
      </c>
    </row>
    <row r="293" spans="1:6" x14ac:dyDescent="0.4">
      <c r="A293" s="21">
        <f t="shared" si="4"/>
        <v>45188.611006944448</v>
      </c>
      <c r="B293" s="22">
        <v>45188</v>
      </c>
      <c r="C293" s="15">
        <v>0.61100694444444448</v>
      </c>
      <c r="D293" s="20">
        <v>0</v>
      </c>
      <c r="E293" s="20">
        <v>0.76</v>
      </c>
      <c r="F293" s="20">
        <v>34.299999999999997</v>
      </c>
    </row>
    <row r="294" spans="1:6" x14ac:dyDescent="0.4">
      <c r="A294" s="21">
        <f t="shared" si="4"/>
        <v>45188.611018518517</v>
      </c>
      <c r="B294" s="22">
        <v>45188</v>
      </c>
      <c r="C294" s="15">
        <v>0.61101851851851852</v>
      </c>
      <c r="D294" s="20">
        <v>0</v>
      </c>
      <c r="E294" s="20">
        <v>0.76</v>
      </c>
      <c r="F294" s="20">
        <v>34.299999999999997</v>
      </c>
    </row>
    <row r="295" spans="1:6" x14ac:dyDescent="0.4">
      <c r="A295" s="21">
        <f t="shared" si="4"/>
        <v>45188.611030092594</v>
      </c>
      <c r="B295" s="22">
        <v>45188</v>
      </c>
      <c r="C295" s="15">
        <v>0.61103009259259256</v>
      </c>
      <c r="D295" s="20">
        <v>0</v>
      </c>
      <c r="E295" s="20">
        <v>0.76</v>
      </c>
      <c r="F295" s="20">
        <v>34.299999999999997</v>
      </c>
    </row>
    <row r="296" spans="1:6" x14ac:dyDescent="0.4">
      <c r="A296" s="21">
        <f t="shared" si="4"/>
        <v>45188.611041666663</v>
      </c>
      <c r="B296" s="22">
        <v>45188</v>
      </c>
      <c r="C296" s="15">
        <v>0.61104166666666659</v>
      </c>
      <c r="D296" s="20">
        <v>0</v>
      </c>
      <c r="E296" s="20">
        <v>0.76</v>
      </c>
      <c r="F296" s="20">
        <v>34.299999999999997</v>
      </c>
    </row>
    <row r="297" spans="1:6" x14ac:dyDescent="0.4">
      <c r="A297" s="21">
        <f t="shared" si="4"/>
        <v>45188.61105324074</v>
      </c>
      <c r="B297" s="22">
        <v>45188</v>
      </c>
      <c r="C297" s="15">
        <v>0.61105324074074074</v>
      </c>
      <c r="D297" s="20">
        <v>0</v>
      </c>
      <c r="E297" s="20">
        <v>0.76</v>
      </c>
      <c r="F297" s="20">
        <v>34.299999999999997</v>
      </c>
    </row>
    <row r="298" spans="1:6" x14ac:dyDescent="0.4">
      <c r="A298" s="21">
        <f t="shared" si="4"/>
        <v>45188.611064814817</v>
      </c>
      <c r="B298" s="22">
        <v>45188</v>
      </c>
      <c r="C298" s="15">
        <v>0.61106481481481478</v>
      </c>
      <c r="D298" s="20">
        <v>0</v>
      </c>
      <c r="E298" s="20">
        <v>0.76</v>
      </c>
      <c r="F298" s="20">
        <v>34.299999999999997</v>
      </c>
    </row>
    <row r="299" spans="1:6" x14ac:dyDescent="0.4">
      <c r="A299" s="21">
        <f t="shared" si="4"/>
        <v>45188.611076388886</v>
      </c>
      <c r="B299" s="22">
        <v>45188</v>
      </c>
      <c r="C299" s="15">
        <v>0.61107638888888893</v>
      </c>
      <c r="D299" s="20">
        <v>0</v>
      </c>
      <c r="E299" s="20">
        <v>0.76</v>
      </c>
      <c r="F299" s="20">
        <v>34.299999999999997</v>
      </c>
    </row>
    <row r="300" spans="1:6" x14ac:dyDescent="0.4">
      <c r="A300" s="21">
        <f t="shared" si="4"/>
        <v>45188.611087962963</v>
      </c>
      <c r="B300" s="22">
        <v>45188</v>
      </c>
      <c r="C300" s="15">
        <v>0.61108796296296297</v>
      </c>
      <c r="D300" s="20">
        <v>0</v>
      </c>
      <c r="E300" s="20">
        <v>0.76</v>
      </c>
      <c r="F300" s="20">
        <v>34.299999999999997</v>
      </c>
    </row>
    <row r="301" spans="1:6" x14ac:dyDescent="0.4">
      <c r="A301" s="21">
        <f t="shared" si="4"/>
        <v>45188.61109953704</v>
      </c>
      <c r="B301" s="22">
        <v>45188</v>
      </c>
      <c r="C301" s="15">
        <v>0.61109953703703701</v>
      </c>
      <c r="D301" s="20">
        <v>0</v>
      </c>
      <c r="E301" s="20">
        <v>0.76</v>
      </c>
      <c r="F301" s="20">
        <v>34.299999999999997</v>
      </c>
    </row>
    <row r="302" spans="1:6" x14ac:dyDescent="0.4">
      <c r="A302" s="21">
        <f t="shared" si="4"/>
        <v>45188.611111111109</v>
      </c>
      <c r="B302" s="22">
        <v>45188</v>
      </c>
      <c r="C302" s="15">
        <v>0.61111111111111105</v>
      </c>
      <c r="D302" s="20">
        <v>0</v>
      </c>
      <c r="E302" s="20">
        <v>0.76</v>
      </c>
      <c r="F302" s="20">
        <v>34.299999999999997</v>
      </c>
    </row>
    <row r="303" spans="1:6" x14ac:dyDescent="0.4">
      <c r="A303" s="21">
        <f t="shared" si="4"/>
        <v>45188.611122685186</v>
      </c>
      <c r="B303" s="22">
        <v>45188</v>
      </c>
      <c r="C303" s="15">
        <v>0.6111226851851852</v>
      </c>
      <c r="D303" s="20">
        <v>0</v>
      </c>
      <c r="E303" s="20">
        <v>0.76</v>
      </c>
      <c r="F303" s="20">
        <v>34.299999999999997</v>
      </c>
    </row>
    <row r="304" spans="1:6" x14ac:dyDescent="0.4">
      <c r="A304" s="21">
        <f t="shared" si="4"/>
        <v>45188.611134259256</v>
      </c>
      <c r="B304" s="22">
        <v>45188</v>
      </c>
      <c r="C304" s="15">
        <v>0.61113425925925924</v>
      </c>
      <c r="D304" s="20">
        <v>0</v>
      </c>
      <c r="E304" s="20">
        <v>0.76</v>
      </c>
      <c r="F304" s="20">
        <v>34.299999999999997</v>
      </c>
    </row>
    <row r="305" spans="1:6" x14ac:dyDescent="0.4">
      <c r="A305" s="21">
        <f t="shared" si="4"/>
        <v>45188.611145833333</v>
      </c>
      <c r="B305" s="22">
        <v>45188</v>
      </c>
      <c r="C305" s="15">
        <v>0.61114583333333339</v>
      </c>
      <c r="D305" s="20">
        <v>0</v>
      </c>
      <c r="E305" s="20">
        <v>0.76</v>
      </c>
      <c r="F305" s="20">
        <v>34.299999999999997</v>
      </c>
    </row>
    <row r="306" spans="1:6" x14ac:dyDescent="0.4">
      <c r="A306" s="21">
        <f t="shared" si="4"/>
        <v>45188.611157407409</v>
      </c>
      <c r="B306" s="22">
        <v>45188</v>
      </c>
      <c r="C306" s="15">
        <v>0.61115740740740743</v>
      </c>
      <c r="D306" s="20">
        <v>0</v>
      </c>
      <c r="E306" s="20">
        <v>0.76</v>
      </c>
      <c r="F306" s="20">
        <v>34.299999999999997</v>
      </c>
    </row>
    <row r="307" spans="1:6" x14ac:dyDescent="0.4">
      <c r="A307" s="21">
        <f t="shared" si="4"/>
        <v>45188.611168981479</v>
      </c>
      <c r="B307" s="22">
        <v>45188</v>
      </c>
      <c r="C307" s="15">
        <v>0.61116898148148147</v>
      </c>
      <c r="D307" s="20">
        <v>0</v>
      </c>
      <c r="E307" s="20">
        <v>0.76</v>
      </c>
      <c r="F307" s="20">
        <v>34.299999999999997</v>
      </c>
    </row>
    <row r="308" spans="1:6" x14ac:dyDescent="0.4">
      <c r="A308" s="21">
        <f t="shared" si="4"/>
        <v>45188.611180555556</v>
      </c>
      <c r="B308" s="22">
        <v>45188</v>
      </c>
      <c r="C308" s="15">
        <v>0.6111805555555555</v>
      </c>
      <c r="D308" s="20">
        <v>0</v>
      </c>
      <c r="E308" s="20">
        <v>0.76</v>
      </c>
      <c r="F308" s="20">
        <v>34.299999999999997</v>
      </c>
    </row>
    <row r="309" spans="1:6" x14ac:dyDescent="0.4">
      <c r="A309" s="21">
        <f t="shared" si="4"/>
        <v>45188.611192129632</v>
      </c>
      <c r="B309" s="22">
        <v>45188</v>
      </c>
      <c r="C309" s="15">
        <v>0.61119212962962965</v>
      </c>
      <c r="D309" s="20">
        <v>0</v>
      </c>
      <c r="E309" s="20">
        <v>0.76</v>
      </c>
      <c r="F309" s="20">
        <v>34.299999999999997</v>
      </c>
    </row>
    <row r="310" spans="1:6" x14ac:dyDescent="0.4">
      <c r="A310" s="21">
        <f t="shared" si="4"/>
        <v>45188.611203703702</v>
      </c>
      <c r="B310" s="22">
        <v>45188</v>
      </c>
      <c r="C310" s="15">
        <v>0.61120370370370369</v>
      </c>
      <c r="D310" s="20">
        <v>0</v>
      </c>
      <c r="E310" s="20">
        <v>0.76</v>
      </c>
      <c r="F310" s="20">
        <v>34.299999999999997</v>
      </c>
    </row>
    <row r="311" spans="1:6" x14ac:dyDescent="0.4">
      <c r="A311" s="21">
        <f t="shared" si="4"/>
        <v>45188.611215277779</v>
      </c>
      <c r="B311" s="22">
        <v>45188</v>
      </c>
      <c r="C311" s="15">
        <v>0.61121527777777784</v>
      </c>
      <c r="D311" s="20">
        <v>0</v>
      </c>
      <c r="E311" s="20">
        <v>0.76</v>
      </c>
      <c r="F311" s="20">
        <v>34.299999999999997</v>
      </c>
    </row>
    <row r="312" spans="1:6" x14ac:dyDescent="0.4">
      <c r="A312" s="21">
        <f t="shared" si="4"/>
        <v>45188.611226851855</v>
      </c>
      <c r="B312" s="22">
        <v>45188</v>
      </c>
      <c r="C312" s="15">
        <v>0.61122685185185188</v>
      </c>
      <c r="D312" s="20">
        <v>0</v>
      </c>
      <c r="E312" s="20">
        <v>0.76</v>
      </c>
      <c r="F312" s="20">
        <v>34.299999999999997</v>
      </c>
    </row>
    <row r="313" spans="1:6" x14ac:dyDescent="0.4">
      <c r="A313" s="21">
        <f t="shared" si="4"/>
        <v>45188.611238425925</v>
      </c>
      <c r="B313" s="22">
        <v>45188</v>
      </c>
      <c r="C313" s="15">
        <v>0.61123842592592592</v>
      </c>
      <c r="D313" s="20">
        <v>0</v>
      </c>
      <c r="E313" s="20">
        <v>0.76</v>
      </c>
      <c r="F313" s="20">
        <v>34.299999999999997</v>
      </c>
    </row>
    <row r="314" spans="1:6" x14ac:dyDescent="0.4">
      <c r="A314" s="21">
        <f t="shared" si="4"/>
        <v>45188.611250000002</v>
      </c>
      <c r="B314" s="22">
        <v>45188</v>
      </c>
      <c r="C314" s="15">
        <v>0.61124999999999996</v>
      </c>
      <c r="D314" s="20">
        <v>0</v>
      </c>
      <c r="E314" s="20">
        <v>0.76</v>
      </c>
      <c r="F314" s="20">
        <v>34.299999999999997</v>
      </c>
    </row>
    <row r="315" spans="1:6" x14ac:dyDescent="0.4">
      <c r="A315" s="21">
        <f t="shared" si="4"/>
        <v>45188.611261574071</v>
      </c>
      <c r="B315" s="22">
        <v>45188</v>
      </c>
      <c r="C315" s="15">
        <v>0.61126157407407411</v>
      </c>
      <c r="D315" s="20">
        <v>0</v>
      </c>
      <c r="E315" s="20">
        <v>0.76</v>
      </c>
      <c r="F315" s="20">
        <v>34.299999999999997</v>
      </c>
    </row>
    <row r="316" spans="1:6" x14ac:dyDescent="0.4">
      <c r="A316" s="21">
        <f t="shared" si="4"/>
        <v>45188.611273148148</v>
      </c>
      <c r="B316" s="22">
        <v>45188</v>
      </c>
      <c r="C316" s="15">
        <v>0.61127314814814815</v>
      </c>
      <c r="D316" s="20">
        <v>0</v>
      </c>
      <c r="E316" s="20">
        <v>0.76</v>
      </c>
      <c r="F316" s="20">
        <v>34.299999999999997</v>
      </c>
    </row>
    <row r="317" spans="1:6" x14ac:dyDescent="0.4">
      <c r="A317" s="21">
        <f t="shared" si="4"/>
        <v>45188.611284722225</v>
      </c>
      <c r="B317" s="22">
        <v>45188</v>
      </c>
      <c r="C317" s="15">
        <v>0.61128472222222219</v>
      </c>
      <c r="D317" s="20">
        <v>0</v>
      </c>
      <c r="E317" s="20">
        <v>0.76</v>
      </c>
      <c r="F317" s="20">
        <v>34.299999999999997</v>
      </c>
    </row>
    <row r="318" spans="1:6" x14ac:dyDescent="0.4">
      <c r="A318" s="21">
        <f t="shared" si="4"/>
        <v>45188.611296296294</v>
      </c>
      <c r="B318" s="22">
        <v>45188</v>
      </c>
      <c r="C318" s="15">
        <v>0.61129629629629634</v>
      </c>
      <c r="D318" s="20">
        <v>0</v>
      </c>
      <c r="E318" s="20">
        <v>0.76</v>
      </c>
      <c r="F318" s="20">
        <v>34.299999999999997</v>
      </c>
    </row>
    <row r="319" spans="1:6" x14ac:dyDescent="0.4">
      <c r="A319" s="21">
        <f t="shared" si="4"/>
        <v>45188.611307870371</v>
      </c>
      <c r="B319" s="22">
        <v>45188</v>
      </c>
      <c r="C319" s="15">
        <v>0.61130787037037038</v>
      </c>
      <c r="D319" s="20">
        <v>0</v>
      </c>
      <c r="E319" s="20">
        <v>0.76</v>
      </c>
      <c r="F319" s="20">
        <v>34.299999999999997</v>
      </c>
    </row>
    <row r="320" spans="1:6" x14ac:dyDescent="0.4">
      <c r="A320" s="21">
        <f t="shared" si="4"/>
        <v>45188.611319444448</v>
      </c>
      <c r="B320" s="22">
        <v>45188</v>
      </c>
      <c r="C320" s="15">
        <v>0.61131944444444442</v>
      </c>
      <c r="D320" s="20">
        <v>0</v>
      </c>
      <c r="E320" s="20">
        <v>0.76</v>
      </c>
      <c r="F320" s="20">
        <v>34.299999999999997</v>
      </c>
    </row>
    <row r="321" spans="1:6" x14ac:dyDescent="0.4">
      <c r="A321" s="21">
        <f t="shared" si="4"/>
        <v>45188.611331018517</v>
      </c>
      <c r="B321" s="22">
        <v>45188</v>
      </c>
      <c r="C321" s="15">
        <v>0.61133101851851845</v>
      </c>
      <c r="D321" s="20">
        <v>0</v>
      </c>
      <c r="E321" s="20">
        <v>0.76</v>
      </c>
      <c r="F321" s="20">
        <v>34.299999999999997</v>
      </c>
    </row>
    <row r="322" spans="1:6" x14ac:dyDescent="0.4">
      <c r="A322" s="21">
        <f t="shared" ref="A322:A385" si="5">B322+C322+D322/24/60/60/1000</f>
        <v>45188.611342592594</v>
      </c>
      <c r="B322" s="22">
        <v>45188</v>
      </c>
      <c r="C322" s="15">
        <v>0.6113425925925926</v>
      </c>
      <c r="D322" s="20">
        <v>0</v>
      </c>
      <c r="E322" s="20">
        <v>0.76</v>
      </c>
      <c r="F322" s="20">
        <v>34.299999999999997</v>
      </c>
    </row>
    <row r="323" spans="1:6" x14ac:dyDescent="0.4">
      <c r="A323" s="21">
        <f t="shared" si="5"/>
        <v>45188.611354166664</v>
      </c>
      <c r="B323" s="22">
        <v>45188</v>
      </c>
      <c r="C323" s="15">
        <v>0.61135416666666664</v>
      </c>
      <c r="D323" s="20">
        <v>0</v>
      </c>
      <c r="E323" s="20">
        <v>0.76</v>
      </c>
      <c r="F323" s="20">
        <v>34.299999999999997</v>
      </c>
    </row>
    <row r="324" spans="1:6" x14ac:dyDescent="0.4">
      <c r="A324" s="21">
        <f t="shared" si="5"/>
        <v>45188.61136574074</v>
      </c>
      <c r="B324" s="22">
        <v>45188</v>
      </c>
      <c r="C324" s="15">
        <v>0.61136574074074079</v>
      </c>
      <c r="D324" s="20">
        <v>0</v>
      </c>
      <c r="E324" s="20">
        <v>0.76</v>
      </c>
      <c r="F324" s="20">
        <v>34.299999999999997</v>
      </c>
    </row>
    <row r="325" spans="1:6" x14ac:dyDescent="0.4">
      <c r="A325" s="21">
        <f t="shared" si="5"/>
        <v>45188.611377314817</v>
      </c>
      <c r="B325" s="22">
        <v>45188</v>
      </c>
      <c r="C325" s="15">
        <v>0.61137731481481483</v>
      </c>
      <c r="D325" s="20">
        <v>0</v>
      </c>
      <c r="E325" s="20">
        <v>0.76</v>
      </c>
      <c r="F325" s="20">
        <v>34.299999999999997</v>
      </c>
    </row>
    <row r="326" spans="1:6" x14ac:dyDescent="0.4">
      <c r="A326" s="21">
        <f t="shared" si="5"/>
        <v>45188.611388888887</v>
      </c>
      <c r="B326" s="22">
        <v>45188</v>
      </c>
      <c r="C326" s="15">
        <v>0.61138888888888887</v>
      </c>
      <c r="D326" s="20">
        <v>0</v>
      </c>
      <c r="E326" s="20">
        <v>0.76</v>
      </c>
      <c r="F326" s="20">
        <v>34.200000000000003</v>
      </c>
    </row>
    <row r="327" spans="1:6" x14ac:dyDescent="0.4">
      <c r="A327" s="21">
        <f t="shared" si="5"/>
        <v>45188.611400462964</v>
      </c>
      <c r="B327" s="22">
        <v>45188</v>
      </c>
      <c r="C327" s="15">
        <v>0.61140046296296291</v>
      </c>
      <c r="D327" s="20">
        <v>0</v>
      </c>
      <c r="E327" s="20">
        <v>0.76</v>
      </c>
      <c r="F327" s="20">
        <v>34.200000000000003</v>
      </c>
    </row>
    <row r="328" spans="1:6" x14ac:dyDescent="0.4">
      <c r="A328" s="21">
        <f t="shared" si="5"/>
        <v>45188.61141203704</v>
      </c>
      <c r="B328" s="22">
        <v>45188</v>
      </c>
      <c r="C328" s="15">
        <v>0.61141203703703706</v>
      </c>
      <c r="D328" s="20">
        <v>0</v>
      </c>
      <c r="E328" s="20">
        <v>0.76</v>
      </c>
      <c r="F328" s="20">
        <v>34.200000000000003</v>
      </c>
    </row>
    <row r="329" spans="1:6" x14ac:dyDescent="0.4">
      <c r="A329" s="21">
        <f t="shared" si="5"/>
        <v>45188.61142361111</v>
      </c>
      <c r="B329" s="22">
        <v>45188</v>
      </c>
      <c r="C329" s="15">
        <v>0.6114236111111111</v>
      </c>
      <c r="D329" s="20">
        <v>0</v>
      </c>
      <c r="E329" s="20">
        <v>0.76</v>
      </c>
      <c r="F329" s="20">
        <v>34.200000000000003</v>
      </c>
    </row>
    <row r="330" spans="1:6" x14ac:dyDescent="0.4">
      <c r="A330" s="21">
        <f t="shared" si="5"/>
        <v>45188.611435185187</v>
      </c>
      <c r="B330" s="22">
        <v>45188</v>
      </c>
      <c r="C330" s="15">
        <v>0.61143518518518525</v>
      </c>
      <c r="D330" s="20">
        <v>0</v>
      </c>
      <c r="E330" s="20">
        <v>0.76</v>
      </c>
      <c r="F330" s="20">
        <v>34.200000000000003</v>
      </c>
    </row>
    <row r="331" spans="1:6" x14ac:dyDescent="0.4">
      <c r="A331" s="21">
        <f t="shared" si="5"/>
        <v>45188.611446759256</v>
      </c>
      <c r="B331" s="22">
        <v>45188</v>
      </c>
      <c r="C331" s="15">
        <v>0.61144675925925929</v>
      </c>
      <c r="D331" s="20">
        <v>0</v>
      </c>
      <c r="E331" s="20">
        <v>0.76</v>
      </c>
      <c r="F331" s="20">
        <v>34.200000000000003</v>
      </c>
    </row>
    <row r="332" spans="1:6" x14ac:dyDescent="0.4">
      <c r="A332" s="21">
        <f t="shared" si="5"/>
        <v>45188.611458333333</v>
      </c>
      <c r="B332" s="22">
        <v>45188</v>
      </c>
      <c r="C332" s="15">
        <v>0.61145833333333333</v>
      </c>
      <c r="D332" s="20">
        <v>0</v>
      </c>
      <c r="E332" s="20">
        <v>0.76</v>
      </c>
      <c r="F332" s="20">
        <v>34.200000000000003</v>
      </c>
    </row>
    <row r="333" spans="1:6" x14ac:dyDescent="0.4">
      <c r="A333" s="21">
        <f t="shared" si="5"/>
        <v>45188.61146990741</v>
      </c>
      <c r="B333" s="22">
        <v>45188</v>
      </c>
      <c r="C333" s="15">
        <v>0.61146990740740736</v>
      </c>
      <c r="D333" s="20">
        <v>0</v>
      </c>
      <c r="E333" s="20">
        <v>0.76</v>
      </c>
      <c r="F333" s="20">
        <v>34.200000000000003</v>
      </c>
    </row>
    <row r="334" spans="1:6" x14ac:dyDescent="0.4">
      <c r="A334" s="21">
        <f t="shared" si="5"/>
        <v>45188.611481481479</v>
      </c>
      <c r="B334" s="22">
        <v>45188</v>
      </c>
      <c r="C334" s="15">
        <v>0.61148148148148151</v>
      </c>
      <c r="D334" s="20">
        <v>0</v>
      </c>
      <c r="E334" s="20">
        <v>0.76</v>
      </c>
      <c r="F334" s="20">
        <v>34.200000000000003</v>
      </c>
    </row>
    <row r="335" spans="1:6" x14ac:dyDescent="0.4">
      <c r="A335" s="21">
        <f t="shared" si="5"/>
        <v>45188.611493055556</v>
      </c>
      <c r="B335" s="22">
        <v>45188</v>
      </c>
      <c r="C335" s="15">
        <v>0.61149305555555555</v>
      </c>
      <c r="D335" s="20">
        <v>0</v>
      </c>
      <c r="E335" s="20">
        <v>0.76</v>
      </c>
      <c r="F335" s="20">
        <v>34.200000000000003</v>
      </c>
    </row>
    <row r="336" spans="1:6" x14ac:dyDescent="0.4">
      <c r="A336" s="21">
        <f t="shared" si="5"/>
        <v>45188.611504629633</v>
      </c>
      <c r="B336" s="22">
        <v>45188</v>
      </c>
      <c r="C336" s="15">
        <v>0.6115046296296297</v>
      </c>
      <c r="D336" s="20">
        <v>0</v>
      </c>
      <c r="E336" s="20">
        <v>0.76</v>
      </c>
      <c r="F336" s="20">
        <v>34.200000000000003</v>
      </c>
    </row>
    <row r="337" spans="1:6" x14ac:dyDescent="0.4">
      <c r="A337" s="21">
        <f t="shared" si="5"/>
        <v>45188.611516203702</v>
      </c>
      <c r="B337" s="22">
        <v>45188</v>
      </c>
      <c r="C337" s="15">
        <v>0.61151620370370374</v>
      </c>
      <c r="D337" s="20">
        <v>0</v>
      </c>
      <c r="E337" s="20">
        <v>0.76</v>
      </c>
      <c r="F337" s="20">
        <v>34.200000000000003</v>
      </c>
    </row>
    <row r="338" spans="1:6" x14ac:dyDescent="0.4">
      <c r="A338" s="21">
        <f t="shared" si="5"/>
        <v>45188.611527777779</v>
      </c>
      <c r="B338" s="22">
        <v>45188</v>
      </c>
      <c r="C338" s="15">
        <v>0.61152777777777778</v>
      </c>
      <c r="D338" s="20">
        <v>0</v>
      </c>
      <c r="E338" s="20">
        <v>0.76</v>
      </c>
      <c r="F338" s="20">
        <v>34.200000000000003</v>
      </c>
    </row>
    <row r="339" spans="1:6" x14ac:dyDescent="0.4">
      <c r="A339" s="21">
        <f t="shared" si="5"/>
        <v>45188.611539351848</v>
      </c>
      <c r="B339" s="22">
        <v>45188</v>
      </c>
      <c r="C339" s="15">
        <v>0.61153935185185182</v>
      </c>
      <c r="D339" s="20">
        <v>0</v>
      </c>
      <c r="E339" s="20">
        <v>0.76</v>
      </c>
      <c r="F339" s="20">
        <v>34.200000000000003</v>
      </c>
    </row>
    <row r="340" spans="1:6" x14ac:dyDescent="0.4">
      <c r="A340" s="21">
        <f t="shared" si="5"/>
        <v>45188.611550925925</v>
      </c>
      <c r="B340" s="22">
        <v>45188</v>
      </c>
      <c r="C340" s="15">
        <v>0.61155092592592586</v>
      </c>
      <c r="D340" s="20">
        <v>0</v>
      </c>
      <c r="E340" s="20">
        <v>0.76</v>
      </c>
      <c r="F340" s="20">
        <v>34.200000000000003</v>
      </c>
    </row>
    <row r="341" spans="1:6" x14ac:dyDescent="0.4">
      <c r="A341" s="21">
        <f t="shared" si="5"/>
        <v>45188.611562500002</v>
      </c>
      <c r="B341" s="22">
        <v>45188</v>
      </c>
      <c r="C341" s="15">
        <v>0.61156250000000001</v>
      </c>
      <c r="D341" s="20">
        <v>0</v>
      </c>
      <c r="E341" s="20">
        <v>0.76</v>
      </c>
      <c r="F341" s="20">
        <v>34.200000000000003</v>
      </c>
    </row>
    <row r="342" spans="1:6" x14ac:dyDescent="0.4">
      <c r="A342" s="21">
        <f t="shared" si="5"/>
        <v>45188.611574074072</v>
      </c>
      <c r="B342" s="22">
        <v>45188</v>
      </c>
      <c r="C342" s="15">
        <v>0.61157407407407405</v>
      </c>
      <c r="D342" s="20">
        <v>0</v>
      </c>
      <c r="E342" s="20">
        <v>0.76</v>
      </c>
      <c r="F342" s="20">
        <v>34.200000000000003</v>
      </c>
    </row>
    <row r="343" spans="1:6" x14ac:dyDescent="0.4">
      <c r="A343" s="21">
        <f t="shared" si="5"/>
        <v>45188.611585648148</v>
      </c>
      <c r="B343" s="22">
        <v>45188</v>
      </c>
      <c r="C343" s="15">
        <v>0.6115856481481482</v>
      </c>
      <c r="D343" s="20">
        <v>0</v>
      </c>
      <c r="E343" s="20">
        <v>0.76</v>
      </c>
      <c r="F343" s="20">
        <v>34.200000000000003</v>
      </c>
    </row>
    <row r="344" spans="1:6" x14ac:dyDescent="0.4">
      <c r="A344" s="21">
        <f t="shared" si="5"/>
        <v>45188.611597222225</v>
      </c>
      <c r="B344" s="22">
        <v>45188</v>
      </c>
      <c r="C344" s="15">
        <v>0.61159722222222224</v>
      </c>
      <c r="D344" s="20">
        <v>0</v>
      </c>
      <c r="E344" s="20">
        <v>0.76</v>
      </c>
      <c r="F344" s="20">
        <v>34.200000000000003</v>
      </c>
    </row>
    <row r="345" spans="1:6" x14ac:dyDescent="0.4">
      <c r="A345" s="21">
        <f t="shared" si="5"/>
        <v>45188.611608796295</v>
      </c>
      <c r="B345" s="22">
        <v>45188</v>
      </c>
      <c r="C345" s="15">
        <v>0.61160879629629628</v>
      </c>
      <c r="D345" s="20">
        <v>0</v>
      </c>
      <c r="E345" s="20">
        <v>0.76</v>
      </c>
      <c r="F345" s="20">
        <v>34.200000000000003</v>
      </c>
    </row>
    <row r="346" spans="1:6" x14ac:dyDescent="0.4">
      <c r="A346" s="21">
        <f t="shared" si="5"/>
        <v>45188.611620370371</v>
      </c>
      <c r="B346" s="22">
        <v>45188</v>
      </c>
      <c r="C346" s="15">
        <v>0.61162037037037031</v>
      </c>
      <c r="D346" s="20">
        <v>0</v>
      </c>
      <c r="E346" s="20">
        <v>0.76</v>
      </c>
      <c r="F346" s="20">
        <v>34.200000000000003</v>
      </c>
    </row>
    <row r="347" spans="1:6" x14ac:dyDescent="0.4">
      <c r="A347" s="21">
        <f t="shared" si="5"/>
        <v>45188.611631944441</v>
      </c>
      <c r="B347" s="22">
        <v>45188</v>
      </c>
      <c r="C347" s="15">
        <v>0.61163194444444446</v>
      </c>
      <c r="D347" s="20">
        <v>0</v>
      </c>
      <c r="E347" s="20">
        <v>0.76</v>
      </c>
      <c r="F347" s="20">
        <v>34.200000000000003</v>
      </c>
    </row>
    <row r="348" spans="1:6" x14ac:dyDescent="0.4">
      <c r="A348" s="21">
        <f t="shared" si="5"/>
        <v>45188.611643518518</v>
      </c>
      <c r="B348" s="22">
        <v>45188</v>
      </c>
      <c r="C348" s="15">
        <v>0.6116435185185185</v>
      </c>
      <c r="D348" s="20">
        <v>0</v>
      </c>
      <c r="E348" s="20">
        <v>0.76</v>
      </c>
      <c r="F348" s="20">
        <v>34.200000000000003</v>
      </c>
    </row>
    <row r="349" spans="1:6" x14ac:dyDescent="0.4">
      <c r="A349" s="21">
        <f t="shared" si="5"/>
        <v>45188.611655092594</v>
      </c>
      <c r="B349" s="22">
        <v>45188</v>
      </c>
      <c r="C349" s="15">
        <v>0.61165509259259265</v>
      </c>
      <c r="D349" s="20">
        <v>0</v>
      </c>
      <c r="E349" s="20">
        <v>0.76</v>
      </c>
      <c r="F349" s="20">
        <v>34.200000000000003</v>
      </c>
    </row>
    <row r="350" spans="1:6" x14ac:dyDescent="0.4">
      <c r="A350" s="21">
        <f t="shared" si="5"/>
        <v>45188.611666666664</v>
      </c>
      <c r="B350" s="22">
        <v>45188</v>
      </c>
      <c r="C350" s="15">
        <v>0.61166666666666669</v>
      </c>
      <c r="D350" s="20">
        <v>0</v>
      </c>
      <c r="E350" s="20">
        <v>0.76</v>
      </c>
      <c r="F350" s="20">
        <v>34.200000000000003</v>
      </c>
    </row>
    <row r="351" spans="1:6" x14ac:dyDescent="0.4">
      <c r="A351" s="21">
        <f t="shared" si="5"/>
        <v>45188.611678240741</v>
      </c>
      <c r="B351" s="22">
        <v>45188</v>
      </c>
      <c r="C351" s="15">
        <v>0.61167824074074073</v>
      </c>
      <c r="D351" s="20">
        <v>0</v>
      </c>
      <c r="E351" s="20">
        <v>0.76</v>
      </c>
      <c r="F351" s="20">
        <v>34.200000000000003</v>
      </c>
    </row>
    <row r="352" spans="1:6" x14ac:dyDescent="0.4">
      <c r="A352" s="21">
        <f t="shared" si="5"/>
        <v>45188.611689814818</v>
      </c>
      <c r="B352" s="22">
        <v>45188</v>
      </c>
      <c r="C352" s="15">
        <v>0.61168981481481477</v>
      </c>
      <c r="D352" s="20">
        <v>0</v>
      </c>
      <c r="E352" s="20">
        <v>0.76</v>
      </c>
      <c r="F352" s="20">
        <v>34.200000000000003</v>
      </c>
    </row>
    <row r="353" spans="1:6" x14ac:dyDescent="0.4">
      <c r="A353" s="21">
        <f t="shared" si="5"/>
        <v>45188.611701388887</v>
      </c>
      <c r="B353" s="22">
        <v>45188</v>
      </c>
      <c r="C353" s="15">
        <v>0.61170138888888892</v>
      </c>
      <c r="D353" s="20">
        <v>0</v>
      </c>
      <c r="E353" s="20">
        <v>0.76</v>
      </c>
      <c r="F353" s="20">
        <v>34.200000000000003</v>
      </c>
    </row>
    <row r="354" spans="1:6" x14ac:dyDescent="0.4">
      <c r="A354" s="21">
        <f t="shared" si="5"/>
        <v>45188.611712962964</v>
      </c>
      <c r="B354" s="22">
        <v>45188</v>
      </c>
      <c r="C354" s="15">
        <v>0.61171296296296296</v>
      </c>
      <c r="D354" s="20">
        <v>0</v>
      </c>
      <c r="E354" s="20">
        <v>0.76</v>
      </c>
      <c r="F354" s="20">
        <v>34.200000000000003</v>
      </c>
    </row>
    <row r="355" spans="1:6" x14ac:dyDescent="0.4">
      <c r="A355" s="21">
        <f t="shared" si="5"/>
        <v>45188.611724537041</v>
      </c>
      <c r="B355" s="22">
        <v>45188</v>
      </c>
      <c r="C355" s="15">
        <v>0.61172453703703711</v>
      </c>
      <c r="D355" s="20">
        <v>0</v>
      </c>
      <c r="E355" s="20">
        <v>0.76</v>
      </c>
      <c r="F355" s="20">
        <v>34.200000000000003</v>
      </c>
    </row>
    <row r="356" spans="1:6" x14ac:dyDescent="0.4">
      <c r="A356" s="21">
        <f t="shared" si="5"/>
        <v>45188.61173611111</v>
      </c>
      <c r="B356" s="22">
        <v>45188</v>
      </c>
      <c r="C356" s="15">
        <v>0.61173611111111115</v>
      </c>
      <c r="D356" s="20">
        <v>0</v>
      </c>
      <c r="E356" s="20">
        <v>0.76</v>
      </c>
      <c r="F356" s="20">
        <v>34.200000000000003</v>
      </c>
    </row>
    <row r="357" spans="1:6" x14ac:dyDescent="0.4">
      <c r="A357" s="21">
        <f t="shared" si="5"/>
        <v>45188.611747685187</v>
      </c>
      <c r="B357" s="22">
        <v>45188</v>
      </c>
      <c r="C357" s="15">
        <v>0.61174768518518519</v>
      </c>
      <c r="D357" s="20">
        <v>0</v>
      </c>
      <c r="E357" s="20">
        <v>0.76</v>
      </c>
      <c r="F357" s="20">
        <v>34.200000000000003</v>
      </c>
    </row>
    <row r="358" spans="1:6" x14ac:dyDescent="0.4">
      <c r="A358" s="21">
        <f t="shared" si="5"/>
        <v>45188.611759259256</v>
      </c>
      <c r="B358" s="22">
        <v>45188</v>
      </c>
      <c r="C358" s="15">
        <v>0.61175925925925922</v>
      </c>
      <c r="D358" s="20">
        <v>0</v>
      </c>
      <c r="E358" s="20">
        <v>0.76</v>
      </c>
      <c r="F358" s="20">
        <v>34.200000000000003</v>
      </c>
    </row>
    <row r="359" spans="1:6" x14ac:dyDescent="0.4">
      <c r="A359" s="21">
        <f t="shared" si="5"/>
        <v>45188.611770833333</v>
      </c>
      <c r="B359" s="22">
        <v>45188</v>
      </c>
      <c r="C359" s="15">
        <v>0.61177083333333326</v>
      </c>
      <c r="D359" s="20">
        <v>0</v>
      </c>
      <c r="E359" s="20">
        <v>0.76</v>
      </c>
      <c r="F359" s="20">
        <v>34.200000000000003</v>
      </c>
    </row>
    <row r="360" spans="1:6" x14ac:dyDescent="0.4">
      <c r="A360" s="21">
        <f t="shared" si="5"/>
        <v>45188.61178240741</v>
      </c>
      <c r="B360" s="22">
        <v>45188</v>
      </c>
      <c r="C360" s="15">
        <v>0.61178240740740741</v>
      </c>
      <c r="D360" s="20">
        <v>0</v>
      </c>
      <c r="E360" s="20">
        <v>0.76</v>
      </c>
      <c r="F360" s="20">
        <v>34.200000000000003</v>
      </c>
    </row>
    <row r="361" spans="1:6" x14ac:dyDescent="0.4">
      <c r="A361" s="21">
        <f t="shared" si="5"/>
        <v>45188.611793981479</v>
      </c>
      <c r="B361" s="22">
        <v>45188</v>
      </c>
      <c r="C361" s="15">
        <v>0.61179398148148145</v>
      </c>
      <c r="D361" s="20">
        <v>0</v>
      </c>
      <c r="E361" s="20">
        <v>0.76</v>
      </c>
      <c r="F361" s="20">
        <v>34.200000000000003</v>
      </c>
    </row>
    <row r="362" spans="1:6" x14ac:dyDescent="0.4">
      <c r="A362" s="21">
        <f t="shared" si="5"/>
        <v>45188.611805555556</v>
      </c>
      <c r="B362" s="22">
        <v>45188</v>
      </c>
      <c r="C362" s="15">
        <v>0.6118055555555556</v>
      </c>
      <c r="D362" s="20">
        <v>0</v>
      </c>
      <c r="E362" s="20">
        <v>0.76</v>
      </c>
      <c r="F362" s="20">
        <v>34.200000000000003</v>
      </c>
    </row>
    <row r="363" spans="1:6" x14ac:dyDescent="0.4">
      <c r="A363" s="21">
        <f t="shared" si="5"/>
        <v>45188.611817129633</v>
      </c>
      <c r="B363" s="22">
        <v>45188</v>
      </c>
      <c r="C363" s="15">
        <v>0.61181712962962964</v>
      </c>
      <c r="D363" s="20">
        <v>0</v>
      </c>
      <c r="E363" s="20">
        <v>0.76</v>
      </c>
      <c r="F363" s="20">
        <v>34.200000000000003</v>
      </c>
    </row>
    <row r="364" spans="1:6" x14ac:dyDescent="0.4">
      <c r="A364" s="21">
        <f t="shared" si="5"/>
        <v>45188.611828703702</v>
      </c>
      <c r="B364" s="22">
        <v>45188</v>
      </c>
      <c r="C364" s="15">
        <v>0.61182870370370368</v>
      </c>
      <c r="D364" s="20">
        <v>0</v>
      </c>
      <c r="E364" s="20">
        <v>0.76</v>
      </c>
      <c r="F364" s="20">
        <v>34.200000000000003</v>
      </c>
    </row>
    <row r="365" spans="1:6" x14ac:dyDescent="0.4">
      <c r="A365" s="21">
        <f t="shared" si="5"/>
        <v>45188.611840277779</v>
      </c>
      <c r="B365" s="22">
        <v>45188</v>
      </c>
      <c r="C365" s="15">
        <v>0.61184027777777772</v>
      </c>
      <c r="D365" s="20">
        <v>0</v>
      </c>
      <c r="E365" s="20">
        <v>0.76</v>
      </c>
      <c r="F365" s="20">
        <v>34.200000000000003</v>
      </c>
    </row>
    <row r="366" spans="1:6" x14ac:dyDescent="0.4">
      <c r="A366" s="21">
        <f t="shared" si="5"/>
        <v>45188.611851851849</v>
      </c>
      <c r="B366" s="22">
        <v>45188</v>
      </c>
      <c r="C366" s="15">
        <v>0.61185185185185187</v>
      </c>
      <c r="D366" s="20">
        <v>0</v>
      </c>
      <c r="E366" s="20">
        <v>0.76</v>
      </c>
      <c r="F366" s="20">
        <v>34.200000000000003</v>
      </c>
    </row>
    <row r="367" spans="1:6" x14ac:dyDescent="0.4">
      <c r="A367" s="21">
        <f t="shared" si="5"/>
        <v>45188.611863425926</v>
      </c>
      <c r="B367" s="22">
        <v>45188</v>
      </c>
      <c r="C367" s="15">
        <v>0.61186342592592591</v>
      </c>
      <c r="D367" s="20">
        <v>0</v>
      </c>
      <c r="E367" s="20">
        <v>0.76</v>
      </c>
      <c r="F367" s="20">
        <v>34.200000000000003</v>
      </c>
    </row>
    <row r="368" spans="1:6" x14ac:dyDescent="0.4">
      <c r="A368" s="21">
        <f t="shared" si="5"/>
        <v>45188.611875000002</v>
      </c>
      <c r="B368" s="22">
        <v>45188</v>
      </c>
      <c r="C368" s="15">
        <v>0.61187500000000006</v>
      </c>
      <c r="D368" s="20">
        <v>0</v>
      </c>
      <c r="E368" s="20">
        <v>0.76</v>
      </c>
      <c r="F368" s="20">
        <v>34.200000000000003</v>
      </c>
    </row>
    <row r="369" spans="1:6" x14ac:dyDescent="0.4">
      <c r="A369" s="21">
        <f t="shared" si="5"/>
        <v>45188.611886574072</v>
      </c>
      <c r="B369" s="22">
        <v>45188</v>
      </c>
      <c r="C369" s="15">
        <v>0.6118865740740741</v>
      </c>
      <c r="D369" s="20">
        <v>0</v>
      </c>
      <c r="E369" s="20">
        <v>0.76</v>
      </c>
      <c r="F369" s="20">
        <v>34.200000000000003</v>
      </c>
    </row>
    <row r="370" spans="1:6" x14ac:dyDescent="0.4">
      <c r="A370" s="21">
        <f t="shared" si="5"/>
        <v>45188.611898148149</v>
      </c>
      <c r="B370" s="22">
        <v>45188</v>
      </c>
      <c r="C370" s="15">
        <v>0.61189814814814814</v>
      </c>
      <c r="D370" s="20">
        <v>0</v>
      </c>
      <c r="E370" s="20">
        <v>0.76</v>
      </c>
      <c r="F370" s="20">
        <v>34.200000000000003</v>
      </c>
    </row>
    <row r="371" spans="1:6" x14ac:dyDescent="0.4">
      <c r="A371" s="21">
        <f t="shared" si="5"/>
        <v>45188.611909722225</v>
      </c>
      <c r="B371" s="22">
        <v>45188</v>
      </c>
      <c r="C371" s="15">
        <v>0.61190972222222217</v>
      </c>
      <c r="D371" s="20">
        <v>0</v>
      </c>
      <c r="E371" s="20">
        <v>0.76</v>
      </c>
      <c r="F371" s="20">
        <v>34.200000000000003</v>
      </c>
    </row>
    <row r="372" spans="1:6" x14ac:dyDescent="0.4">
      <c r="A372" s="21">
        <f t="shared" si="5"/>
        <v>45188.611921296295</v>
      </c>
      <c r="B372" s="22">
        <v>45188</v>
      </c>
      <c r="C372" s="15">
        <v>0.61192129629629632</v>
      </c>
      <c r="D372" s="20">
        <v>0</v>
      </c>
      <c r="E372" s="20">
        <v>0.76</v>
      </c>
      <c r="F372" s="20">
        <v>34.200000000000003</v>
      </c>
    </row>
    <row r="373" spans="1:6" x14ac:dyDescent="0.4">
      <c r="A373" s="21">
        <f t="shared" si="5"/>
        <v>45188.611932870372</v>
      </c>
      <c r="B373" s="22">
        <v>45188</v>
      </c>
      <c r="C373" s="15">
        <v>0.61193287037037036</v>
      </c>
      <c r="D373" s="20">
        <v>0</v>
      </c>
      <c r="E373" s="20">
        <v>0.76</v>
      </c>
      <c r="F373" s="20">
        <v>34.200000000000003</v>
      </c>
    </row>
    <row r="374" spans="1:6" x14ac:dyDescent="0.4">
      <c r="A374" s="21">
        <f t="shared" si="5"/>
        <v>45188.611944444441</v>
      </c>
      <c r="B374" s="22">
        <v>45188</v>
      </c>
      <c r="C374" s="15">
        <v>0.61194444444444451</v>
      </c>
      <c r="D374" s="20">
        <v>0</v>
      </c>
      <c r="E374" s="20">
        <v>0.76</v>
      </c>
      <c r="F374" s="20">
        <v>34.200000000000003</v>
      </c>
    </row>
    <row r="375" spans="1:6" x14ac:dyDescent="0.4">
      <c r="A375" s="21">
        <f t="shared" si="5"/>
        <v>45188.611956018518</v>
      </c>
      <c r="B375" s="22">
        <v>45188</v>
      </c>
      <c r="C375" s="15">
        <v>0.61195601851851855</v>
      </c>
      <c r="D375" s="20">
        <v>0</v>
      </c>
      <c r="E375" s="20">
        <v>0.76</v>
      </c>
      <c r="F375" s="20">
        <v>34.200000000000003</v>
      </c>
    </row>
    <row r="376" spans="1:6" x14ac:dyDescent="0.4">
      <c r="A376" s="21">
        <f t="shared" si="5"/>
        <v>45188.611967592595</v>
      </c>
      <c r="B376" s="22">
        <v>45188</v>
      </c>
      <c r="C376" s="15">
        <v>0.61196759259259259</v>
      </c>
      <c r="D376" s="20">
        <v>0</v>
      </c>
      <c r="E376" s="20">
        <v>0.76</v>
      </c>
      <c r="F376" s="20">
        <v>34.200000000000003</v>
      </c>
    </row>
    <row r="377" spans="1:6" x14ac:dyDescent="0.4">
      <c r="A377" s="21">
        <f t="shared" si="5"/>
        <v>45188.611979166664</v>
      </c>
      <c r="B377" s="22">
        <v>45188</v>
      </c>
      <c r="C377" s="15">
        <v>0.61197916666666663</v>
      </c>
      <c r="D377" s="20">
        <v>0</v>
      </c>
      <c r="E377" s="20">
        <v>0.76</v>
      </c>
      <c r="F377" s="20">
        <v>34.200000000000003</v>
      </c>
    </row>
    <row r="378" spans="1:6" x14ac:dyDescent="0.4">
      <c r="A378" s="21">
        <f t="shared" si="5"/>
        <v>45188.611990740741</v>
      </c>
      <c r="B378" s="22">
        <v>45188</v>
      </c>
      <c r="C378" s="15">
        <v>0.61199074074074067</v>
      </c>
      <c r="D378" s="20">
        <v>0</v>
      </c>
      <c r="E378" s="20">
        <v>0.76</v>
      </c>
      <c r="F378" s="20">
        <v>34.200000000000003</v>
      </c>
    </row>
    <row r="379" spans="1:6" x14ac:dyDescent="0.4">
      <c r="A379" s="21">
        <f t="shared" si="5"/>
        <v>45188.612002314818</v>
      </c>
      <c r="B379" s="22">
        <v>45188</v>
      </c>
      <c r="C379" s="15">
        <v>0.61200231481481482</v>
      </c>
      <c r="D379" s="20">
        <v>0</v>
      </c>
      <c r="E379" s="20">
        <v>0.76</v>
      </c>
      <c r="F379" s="20">
        <v>34.200000000000003</v>
      </c>
    </row>
    <row r="380" spans="1:6" x14ac:dyDescent="0.4">
      <c r="A380" s="21">
        <f t="shared" si="5"/>
        <v>45188.612013888887</v>
      </c>
      <c r="B380" s="22">
        <v>45188</v>
      </c>
      <c r="C380" s="15">
        <v>0.61201388888888886</v>
      </c>
      <c r="D380" s="20">
        <v>0</v>
      </c>
      <c r="E380" s="20">
        <v>0.76</v>
      </c>
      <c r="F380" s="20">
        <v>34.200000000000003</v>
      </c>
    </row>
    <row r="381" spans="1:6" x14ac:dyDescent="0.4">
      <c r="A381" s="21">
        <f t="shared" si="5"/>
        <v>45188.612025462964</v>
      </c>
      <c r="B381" s="22">
        <v>45188</v>
      </c>
      <c r="C381" s="15">
        <v>0.61202546296296301</v>
      </c>
      <c r="D381" s="20">
        <v>0</v>
      </c>
      <c r="E381" s="20">
        <v>0.76</v>
      </c>
      <c r="F381" s="20">
        <v>34.200000000000003</v>
      </c>
    </row>
    <row r="382" spans="1:6" x14ac:dyDescent="0.4">
      <c r="A382" s="21">
        <f t="shared" si="5"/>
        <v>45188.612037037034</v>
      </c>
      <c r="B382" s="22">
        <v>45188</v>
      </c>
      <c r="C382" s="15">
        <v>0.61203703703703705</v>
      </c>
      <c r="D382" s="20">
        <v>0</v>
      </c>
      <c r="E382" s="20">
        <v>0.76</v>
      </c>
      <c r="F382" s="20">
        <v>34.200000000000003</v>
      </c>
    </row>
    <row r="383" spans="1:6" x14ac:dyDescent="0.4">
      <c r="A383" s="21">
        <f t="shared" si="5"/>
        <v>45188.61204861111</v>
      </c>
      <c r="B383" s="22">
        <v>45188</v>
      </c>
      <c r="C383" s="15">
        <v>0.61204861111111108</v>
      </c>
      <c r="D383" s="20">
        <v>0</v>
      </c>
      <c r="E383" s="20">
        <v>0.76</v>
      </c>
      <c r="F383" s="20">
        <v>34.200000000000003</v>
      </c>
    </row>
    <row r="384" spans="1:6" x14ac:dyDescent="0.4">
      <c r="A384" s="21">
        <f t="shared" si="5"/>
        <v>45188.612060185187</v>
      </c>
      <c r="B384" s="22">
        <v>45188</v>
      </c>
      <c r="C384" s="15">
        <v>0.61206018518518512</v>
      </c>
      <c r="D384" s="20">
        <v>0</v>
      </c>
      <c r="E384" s="20">
        <v>0.76</v>
      </c>
      <c r="F384" s="20">
        <v>34.200000000000003</v>
      </c>
    </row>
    <row r="385" spans="1:6" x14ac:dyDescent="0.4">
      <c r="A385" s="21">
        <f t="shared" si="5"/>
        <v>45188.612071759257</v>
      </c>
      <c r="B385" s="22">
        <v>45188</v>
      </c>
      <c r="C385" s="15">
        <v>0.61207175925925927</v>
      </c>
      <c r="D385" s="20">
        <v>0</v>
      </c>
      <c r="E385" s="20">
        <v>0.76</v>
      </c>
      <c r="F385" s="20">
        <v>34.200000000000003</v>
      </c>
    </row>
    <row r="386" spans="1:6" x14ac:dyDescent="0.4">
      <c r="A386" s="21">
        <f t="shared" ref="A386:A449" si="6">B386+C386+D386/24/60/60/1000</f>
        <v>45188.612083333333</v>
      </c>
      <c r="B386" s="22">
        <v>45188</v>
      </c>
      <c r="C386" s="15">
        <v>0.61208333333333331</v>
      </c>
      <c r="D386" s="20">
        <v>0</v>
      </c>
      <c r="E386" s="20">
        <v>0.76</v>
      </c>
      <c r="F386" s="20">
        <v>34.200000000000003</v>
      </c>
    </row>
    <row r="387" spans="1:6" x14ac:dyDescent="0.4">
      <c r="A387" s="21">
        <f t="shared" si="6"/>
        <v>45188.61209490741</v>
      </c>
      <c r="B387" s="22">
        <v>45188</v>
      </c>
      <c r="C387" s="15">
        <v>0.61209490740740746</v>
      </c>
      <c r="D387" s="20">
        <v>0</v>
      </c>
      <c r="E387" s="20">
        <v>0.76</v>
      </c>
      <c r="F387" s="20">
        <v>34.200000000000003</v>
      </c>
    </row>
    <row r="388" spans="1:6" x14ac:dyDescent="0.4">
      <c r="A388" s="21">
        <f t="shared" si="6"/>
        <v>45188.61210648148</v>
      </c>
      <c r="B388" s="22">
        <v>45188</v>
      </c>
      <c r="C388" s="15">
        <v>0.6121064814814815</v>
      </c>
      <c r="D388" s="20">
        <v>0</v>
      </c>
      <c r="E388" s="20">
        <v>0.76</v>
      </c>
      <c r="F388" s="20">
        <v>34.200000000000003</v>
      </c>
    </row>
    <row r="389" spans="1:6" x14ac:dyDescent="0.4">
      <c r="A389" s="21">
        <f t="shared" si="6"/>
        <v>45188.612118055556</v>
      </c>
      <c r="B389" s="22">
        <v>45188</v>
      </c>
      <c r="C389" s="15">
        <v>0.61211805555555554</v>
      </c>
      <c r="D389" s="20">
        <v>0</v>
      </c>
      <c r="E389" s="20">
        <v>0.76</v>
      </c>
      <c r="F389" s="20">
        <v>34.200000000000003</v>
      </c>
    </row>
    <row r="390" spans="1:6" x14ac:dyDescent="0.4">
      <c r="A390" s="21">
        <f t="shared" si="6"/>
        <v>45188.612129629626</v>
      </c>
      <c r="B390" s="22">
        <v>45188</v>
      </c>
      <c r="C390" s="15">
        <v>0.61212962962962958</v>
      </c>
      <c r="D390" s="20">
        <v>0</v>
      </c>
      <c r="E390" s="20">
        <v>0.76</v>
      </c>
      <c r="F390" s="20">
        <v>34.200000000000003</v>
      </c>
    </row>
    <row r="391" spans="1:6" x14ac:dyDescent="0.4">
      <c r="A391" s="21">
        <f t="shared" si="6"/>
        <v>45188.612141203703</v>
      </c>
      <c r="B391" s="22">
        <v>45188</v>
      </c>
      <c r="C391" s="15">
        <v>0.61214120370370373</v>
      </c>
      <c r="D391" s="20">
        <v>0</v>
      </c>
      <c r="E391" s="20">
        <v>0.76</v>
      </c>
      <c r="F391" s="20">
        <v>34.200000000000003</v>
      </c>
    </row>
    <row r="392" spans="1:6" x14ac:dyDescent="0.4">
      <c r="A392" s="21">
        <f t="shared" si="6"/>
        <v>45188.61215277778</v>
      </c>
      <c r="B392" s="22">
        <v>45188</v>
      </c>
      <c r="C392" s="15">
        <v>0.61215277777777777</v>
      </c>
      <c r="D392" s="20">
        <v>0</v>
      </c>
      <c r="E392" s="20">
        <v>0.76</v>
      </c>
      <c r="F392" s="20">
        <v>34.200000000000003</v>
      </c>
    </row>
    <row r="393" spans="1:6" x14ac:dyDescent="0.4">
      <c r="A393" s="21">
        <f t="shared" si="6"/>
        <v>45188.612164351849</v>
      </c>
      <c r="B393" s="22">
        <v>45188</v>
      </c>
      <c r="C393" s="15">
        <v>0.61216435185185192</v>
      </c>
      <c r="D393" s="20">
        <v>0</v>
      </c>
      <c r="E393" s="20">
        <v>0.76</v>
      </c>
      <c r="F393" s="20">
        <v>34.200000000000003</v>
      </c>
    </row>
    <row r="394" spans="1:6" x14ac:dyDescent="0.4">
      <c r="A394" s="21">
        <f t="shared" si="6"/>
        <v>45188.612175925926</v>
      </c>
      <c r="B394" s="22">
        <v>45188</v>
      </c>
      <c r="C394" s="15">
        <v>0.61217592592592596</v>
      </c>
      <c r="D394" s="20">
        <v>0</v>
      </c>
      <c r="E394" s="20">
        <v>0.76</v>
      </c>
      <c r="F394" s="20">
        <v>34.200000000000003</v>
      </c>
    </row>
    <row r="395" spans="1:6" x14ac:dyDescent="0.4">
      <c r="A395" s="21">
        <f t="shared" si="6"/>
        <v>45188.612187500003</v>
      </c>
      <c r="B395" s="22">
        <v>45188</v>
      </c>
      <c r="C395" s="15">
        <v>0.6121875</v>
      </c>
      <c r="D395" s="20">
        <v>0</v>
      </c>
      <c r="E395" s="20">
        <v>0.76</v>
      </c>
      <c r="F395" s="20">
        <v>34.200000000000003</v>
      </c>
    </row>
    <row r="396" spans="1:6" x14ac:dyDescent="0.4">
      <c r="A396" s="21">
        <f t="shared" si="6"/>
        <v>45188.612199074072</v>
      </c>
      <c r="B396" s="22">
        <v>45188</v>
      </c>
      <c r="C396" s="15">
        <v>0.61219907407407403</v>
      </c>
      <c r="D396" s="20">
        <v>0</v>
      </c>
      <c r="E396" s="20">
        <v>0.76</v>
      </c>
      <c r="F396" s="20">
        <v>34.200000000000003</v>
      </c>
    </row>
    <row r="397" spans="1:6" x14ac:dyDescent="0.4">
      <c r="A397" s="21">
        <f t="shared" si="6"/>
        <v>45188.612210648149</v>
      </c>
      <c r="B397" s="22">
        <v>45188</v>
      </c>
      <c r="C397" s="15">
        <v>0.61221064814814818</v>
      </c>
      <c r="D397" s="20">
        <v>0</v>
      </c>
      <c r="E397" s="20">
        <v>0.76</v>
      </c>
      <c r="F397" s="20">
        <v>34.200000000000003</v>
      </c>
    </row>
    <row r="398" spans="1:6" x14ac:dyDescent="0.4">
      <c r="A398" s="21">
        <f t="shared" si="6"/>
        <v>45188.612222222226</v>
      </c>
      <c r="B398" s="22">
        <v>45188</v>
      </c>
      <c r="C398" s="15">
        <v>0.61222222222222222</v>
      </c>
      <c r="D398" s="20">
        <v>0</v>
      </c>
      <c r="E398" s="20">
        <v>0.76</v>
      </c>
      <c r="F398" s="20">
        <v>34.200000000000003</v>
      </c>
    </row>
    <row r="399" spans="1:6" x14ac:dyDescent="0.4">
      <c r="A399" s="21">
        <f t="shared" si="6"/>
        <v>45188.612233796295</v>
      </c>
      <c r="B399" s="22">
        <v>45188</v>
      </c>
      <c r="C399" s="15">
        <v>0.61223379629629626</v>
      </c>
      <c r="D399" s="20">
        <v>0</v>
      </c>
      <c r="E399" s="20">
        <v>0.76</v>
      </c>
      <c r="F399" s="20">
        <v>34.200000000000003</v>
      </c>
    </row>
    <row r="400" spans="1:6" x14ac:dyDescent="0.4">
      <c r="A400" s="21">
        <f t="shared" si="6"/>
        <v>45188.612245370372</v>
      </c>
      <c r="B400" s="22">
        <v>45188</v>
      </c>
      <c r="C400" s="15">
        <v>0.61224537037037041</v>
      </c>
      <c r="D400" s="20">
        <v>0</v>
      </c>
      <c r="E400" s="20">
        <v>0.76</v>
      </c>
      <c r="F400" s="20">
        <v>34.200000000000003</v>
      </c>
    </row>
    <row r="401" spans="1:6" x14ac:dyDescent="0.4">
      <c r="A401" s="21">
        <f t="shared" si="6"/>
        <v>45188.612256944441</v>
      </c>
      <c r="B401" s="22">
        <v>45188</v>
      </c>
      <c r="C401" s="15">
        <v>0.61225694444444445</v>
      </c>
      <c r="D401" s="20">
        <v>0</v>
      </c>
      <c r="E401" s="20">
        <v>0.76</v>
      </c>
      <c r="F401" s="20">
        <v>34.1</v>
      </c>
    </row>
    <row r="402" spans="1:6" x14ac:dyDescent="0.4">
      <c r="A402" s="21">
        <f t="shared" si="6"/>
        <v>45188.612268518518</v>
      </c>
      <c r="B402" s="22">
        <v>45188</v>
      </c>
      <c r="C402" s="15">
        <v>0.61226851851851849</v>
      </c>
      <c r="D402" s="20">
        <v>0</v>
      </c>
      <c r="E402" s="20">
        <v>0.76</v>
      </c>
      <c r="F402" s="20">
        <v>34.1</v>
      </c>
    </row>
    <row r="403" spans="1:6" x14ac:dyDescent="0.4">
      <c r="A403" s="21">
        <f t="shared" si="6"/>
        <v>45188.612280092595</v>
      </c>
      <c r="B403" s="22">
        <v>45188</v>
      </c>
      <c r="C403" s="15">
        <v>0.61228009259259253</v>
      </c>
      <c r="D403" s="20">
        <v>0</v>
      </c>
      <c r="E403" s="20">
        <v>0.76</v>
      </c>
      <c r="F403" s="20">
        <v>34.1</v>
      </c>
    </row>
    <row r="404" spans="1:6" x14ac:dyDescent="0.4">
      <c r="A404" s="21">
        <f t="shared" si="6"/>
        <v>45188.612291666665</v>
      </c>
      <c r="B404" s="22">
        <v>45188</v>
      </c>
      <c r="C404" s="15">
        <v>0.61229166666666668</v>
      </c>
      <c r="D404" s="20">
        <v>0</v>
      </c>
      <c r="E404" s="20">
        <v>0.76</v>
      </c>
      <c r="F404" s="20">
        <v>34.1</v>
      </c>
    </row>
    <row r="405" spans="1:6" x14ac:dyDescent="0.4">
      <c r="A405" s="21">
        <f t="shared" si="6"/>
        <v>45188.612303240741</v>
      </c>
      <c r="B405" s="22">
        <v>45188</v>
      </c>
      <c r="C405" s="15">
        <v>0.61230324074074072</v>
      </c>
      <c r="D405" s="20">
        <v>0</v>
      </c>
      <c r="E405" s="20">
        <v>0.76</v>
      </c>
      <c r="F405" s="20">
        <v>34.1</v>
      </c>
    </row>
    <row r="406" spans="1:6" x14ac:dyDescent="0.4">
      <c r="A406" s="21">
        <f t="shared" si="6"/>
        <v>45188.612314814818</v>
      </c>
      <c r="B406" s="22">
        <v>45188</v>
      </c>
      <c r="C406" s="15">
        <v>0.61231481481481487</v>
      </c>
      <c r="D406" s="20">
        <v>0</v>
      </c>
      <c r="E406" s="20">
        <v>0.76</v>
      </c>
      <c r="F406" s="20">
        <v>34.1</v>
      </c>
    </row>
    <row r="407" spans="1:6" x14ac:dyDescent="0.4">
      <c r="A407" s="21">
        <f t="shared" si="6"/>
        <v>45188.612326388888</v>
      </c>
      <c r="B407" s="22">
        <v>45188</v>
      </c>
      <c r="C407" s="15">
        <v>0.61232638888888891</v>
      </c>
      <c r="D407" s="20">
        <v>0</v>
      </c>
      <c r="E407" s="20">
        <v>0.76</v>
      </c>
      <c r="F407" s="20">
        <v>34.1</v>
      </c>
    </row>
    <row r="408" spans="1:6" x14ac:dyDescent="0.4">
      <c r="A408" s="21">
        <f t="shared" si="6"/>
        <v>45188.612337962964</v>
      </c>
      <c r="B408" s="22">
        <v>45188</v>
      </c>
      <c r="C408" s="15">
        <v>0.61233796296296295</v>
      </c>
      <c r="D408" s="20">
        <v>0</v>
      </c>
      <c r="E408" s="20">
        <v>0.76</v>
      </c>
      <c r="F408" s="20">
        <v>34.1</v>
      </c>
    </row>
    <row r="409" spans="1:6" x14ac:dyDescent="0.4">
      <c r="A409" s="21">
        <f t="shared" si="6"/>
        <v>45188.612349537034</v>
      </c>
      <c r="B409" s="22">
        <v>45188</v>
      </c>
      <c r="C409" s="15">
        <v>0.61234953703703698</v>
      </c>
      <c r="D409" s="20">
        <v>0</v>
      </c>
      <c r="E409" s="20">
        <v>0.76</v>
      </c>
      <c r="F409" s="20">
        <v>34.1</v>
      </c>
    </row>
    <row r="410" spans="1:6" x14ac:dyDescent="0.4">
      <c r="A410" s="21">
        <f t="shared" si="6"/>
        <v>45188.612361111111</v>
      </c>
      <c r="B410" s="22">
        <v>45188</v>
      </c>
      <c r="C410" s="15">
        <v>0.61236111111111113</v>
      </c>
      <c r="D410" s="20">
        <v>0</v>
      </c>
      <c r="E410" s="20">
        <v>0.76</v>
      </c>
      <c r="F410" s="20">
        <v>34.1</v>
      </c>
    </row>
    <row r="411" spans="1:6" x14ac:dyDescent="0.4">
      <c r="A411" s="21">
        <f t="shared" si="6"/>
        <v>45188.612372685187</v>
      </c>
      <c r="B411" s="22">
        <v>45188</v>
      </c>
      <c r="C411" s="15">
        <v>0.61237268518518517</v>
      </c>
      <c r="D411" s="20">
        <v>0</v>
      </c>
      <c r="E411" s="20">
        <v>0.76</v>
      </c>
      <c r="F411" s="20">
        <v>34.1</v>
      </c>
    </row>
    <row r="412" spans="1:6" x14ac:dyDescent="0.4">
      <c r="A412" s="21">
        <f t="shared" si="6"/>
        <v>45188.612384259257</v>
      </c>
      <c r="B412" s="22">
        <v>45188</v>
      </c>
      <c r="C412" s="15">
        <v>0.61238425925925932</v>
      </c>
      <c r="D412" s="20">
        <v>0</v>
      </c>
      <c r="E412" s="20">
        <v>0.76</v>
      </c>
      <c r="F412" s="20">
        <v>34.1</v>
      </c>
    </row>
    <row r="413" spans="1:6" x14ac:dyDescent="0.4">
      <c r="A413" s="21">
        <f t="shared" si="6"/>
        <v>45188.612395833334</v>
      </c>
      <c r="B413" s="22">
        <v>45188</v>
      </c>
      <c r="C413" s="15">
        <v>0.61239583333333336</v>
      </c>
      <c r="D413" s="20">
        <v>0</v>
      </c>
      <c r="E413" s="20">
        <v>0.76</v>
      </c>
      <c r="F413" s="20">
        <v>34.1</v>
      </c>
    </row>
    <row r="414" spans="1:6" x14ac:dyDescent="0.4">
      <c r="A414" s="21">
        <f t="shared" si="6"/>
        <v>45188.612407407411</v>
      </c>
      <c r="B414" s="22">
        <v>45188</v>
      </c>
      <c r="C414" s="15">
        <v>0.6124074074074074</v>
      </c>
      <c r="D414" s="20">
        <v>0</v>
      </c>
      <c r="E414" s="20">
        <v>0.76</v>
      </c>
      <c r="F414" s="20">
        <v>34.1</v>
      </c>
    </row>
    <row r="415" spans="1:6" x14ac:dyDescent="0.4">
      <c r="A415" s="21">
        <f t="shared" si="6"/>
        <v>45188.61241898148</v>
      </c>
      <c r="B415" s="22">
        <v>45188</v>
      </c>
      <c r="C415" s="15">
        <v>0.61241898148148144</v>
      </c>
      <c r="D415" s="20">
        <v>0</v>
      </c>
      <c r="E415" s="20">
        <v>0.76</v>
      </c>
      <c r="F415" s="20">
        <v>34.1</v>
      </c>
    </row>
    <row r="416" spans="1:6" x14ac:dyDescent="0.4">
      <c r="A416" s="21">
        <f t="shared" si="6"/>
        <v>45188.612430555557</v>
      </c>
      <c r="B416" s="22">
        <v>45188</v>
      </c>
      <c r="C416" s="15">
        <v>0.61243055555555559</v>
      </c>
      <c r="D416" s="20">
        <v>0</v>
      </c>
      <c r="E416" s="20">
        <v>0.76</v>
      </c>
      <c r="F416" s="20">
        <v>34.1</v>
      </c>
    </row>
    <row r="417" spans="1:6" x14ac:dyDescent="0.4">
      <c r="A417" s="21">
        <f t="shared" si="6"/>
        <v>45188.612442129626</v>
      </c>
      <c r="B417" s="22">
        <v>45188</v>
      </c>
      <c r="C417" s="15">
        <v>0.61244212962962963</v>
      </c>
      <c r="D417" s="20">
        <v>0</v>
      </c>
      <c r="E417" s="20">
        <v>0.76</v>
      </c>
      <c r="F417" s="20">
        <v>34.1</v>
      </c>
    </row>
    <row r="418" spans="1:6" x14ac:dyDescent="0.4">
      <c r="A418" s="21">
        <f t="shared" si="6"/>
        <v>45188.612453703703</v>
      </c>
      <c r="B418" s="22">
        <v>45188</v>
      </c>
      <c r="C418" s="15">
        <v>0.61245370370370367</v>
      </c>
      <c r="D418" s="20">
        <v>0</v>
      </c>
      <c r="E418" s="20">
        <v>0.76</v>
      </c>
      <c r="F418" s="20">
        <v>34.1</v>
      </c>
    </row>
    <row r="419" spans="1:6" x14ac:dyDescent="0.4">
      <c r="A419" s="21">
        <f t="shared" si="6"/>
        <v>45188.61246527778</v>
      </c>
      <c r="B419" s="22">
        <v>45188</v>
      </c>
      <c r="C419" s="15">
        <v>0.61246527777777782</v>
      </c>
      <c r="D419" s="20">
        <v>0</v>
      </c>
      <c r="E419" s="20">
        <v>0.76</v>
      </c>
      <c r="F419" s="20">
        <v>34.1</v>
      </c>
    </row>
    <row r="420" spans="1:6" x14ac:dyDescent="0.4">
      <c r="A420" s="21">
        <f t="shared" si="6"/>
        <v>45188.612476851849</v>
      </c>
      <c r="B420" s="22">
        <v>45188</v>
      </c>
      <c r="C420" s="15">
        <v>0.61247685185185186</v>
      </c>
      <c r="D420" s="20">
        <v>0</v>
      </c>
      <c r="E420" s="20">
        <v>0.76</v>
      </c>
      <c r="F420" s="20">
        <v>34.1</v>
      </c>
    </row>
    <row r="421" spans="1:6" x14ac:dyDescent="0.4">
      <c r="A421" s="21">
        <f t="shared" si="6"/>
        <v>45188.612488425926</v>
      </c>
      <c r="B421" s="22">
        <v>45188</v>
      </c>
      <c r="C421" s="15">
        <v>0.61248842592592589</v>
      </c>
      <c r="D421" s="20">
        <v>0</v>
      </c>
      <c r="E421" s="20">
        <v>0.76</v>
      </c>
      <c r="F421" s="20">
        <v>34.1</v>
      </c>
    </row>
    <row r="422" spans="1:6" x14ac:dyDescent="0.4">
      <c r="A422" s="21">
        <f t="shared" si="6"/>
        <v>45188.612500000003</v>
      </c>
      <c r="B422" s="22">
        <v>45188</v>
      </c>
      <c r="C422" s="15">
        <v>0.61249999999999993</v>
      </c>
      <c r="D422" s="20">
        <v>0</v>
      </c>
      <c r="E422" s="20">
        <v>0.76</v>
      </c>
      <c r="F422" s="20">
        <v>34.1</v>
      </c>
    </row>
    <row r="423" spans="1:6" x14ac:dyDescent="0.4">
      <c r="A423" s="21">
        <f t="shared" si="6"/>
        <v>45188.612511574072</v>
      </c>
      <c r="B423" s="22">
        <v>45188</v>
      </c>
      <c r="C423" s="15">
        <v>0.61251157407407408</v>
      </c>
      <c r="D423" s="20">
        <v>0</v>
      </c>
      <c r="E423" s="20">
        <v>0.76</v>
      </c>
      <c r="F423" s="20">
        <v>34.1</v>
      </c>
    </row>
    <row r="424" spans="1:6" x14ac:dyDescent="0.4">
      <c r="A424" s="21">
        <f t="shared" si="6"/>
        <v>45188.612523148149</v>
      </c>
      <c r="B424" s="22">
        <v>45188</v>
      </c>
      <c r="C424" s="15">
        <v>0.61252314814814812</v>
      </c>
      <c r="D424" s="20">
        <v>0</v>
      </c>
      <c r="E424" s="20">
        <v>0.76</v>
      </c>
      <c r="F424" s="20">
        <v>34.1</v>
      </c>
    </row>
    <row r="425" spans="1:6" x14ac:dyDescent="0.4">
      <c r="A425" s="21">
        <f t="shared" si="6"/>
        <v>45188.612534722219</v>
      </c>
      <c r="B425" s="22">
        <v>45188</v>
      </c>
      <c r="C425" s="15">
        <v>0.61253472222222227</v>
      </c>
      <c r="D425" s="20">
        <v>0</v>
      </c>
      <c r="E425" s="20">
        <v>0.76</v>
      </c>
      <c r="F425" s="20">
        <v>34.1</v>
      </c>
    </row>
    <row r="426" spans="1:6" x14ac:dyDescent="0.4">
      <c r="A426" s="21">
        <f t="shared" si="6"/>
        <v>45188.612546296295</v>
      </c>
      <c r="B426" s="22">
        <v>45188</v>
      </c>
      <c r="C426" s="15">
        <v>0.61254629629629631</v>
      </c>
      <c r="D426" s="20">
        <v>0</v>
      </c>
      <c r="E426" s="20">
        <v>0.76</v>
      </c>
      <c r="F426" s="20">
        <v>34.1</v>
      </c>
    </row>
    <row r="427" spans="1:6" x14ac:dyDescent="0.4">
      <c r="A427" s="21">
        <f t="shared" si="6"/>
        <v>45188.612557870372</v>
      </c>
      <c r="B427" s="22">
        <v>45188</v>
      </c>
      <c r="C427" s="15">
        <v>0.61255787037037035</v>
      </c>
      <c r="D427" s="20">
        <v>0</v>
      </c>
      <c r="E427" s="20">
        <v>0.76</v>
      </c>
      <c r="F427" s="20">
        <v>34.1</v>
      </c>
    </row>
    <row r="428" spans="1:6" x14ac:dyDescent="0.4">
      <c r="A428" s="21">
        <f t="shared" si="6"/>
        <v>45188.612569444442</v>
      </c>
      <c r="B428" s="22">
        <v>45188</v>
      </c>
      <c r="C428" s="15">
        <v>0.61256944444444439</v>
      </c>
      <c r="D428" s="20">
        <v>0</v>
      </c>
      <c r="E428" s="20">
        <v>0.76</v>
      </c>
      <c r="F428" s="20">
        <v>34.1</v>
      </c>
    </row>
    <row r="429" spans="1:6" x14ac:dyDescent="0.4">
      <c r="A429" s="21">
        <f t="shared" si="6"/>
        <v>45188.612581018519</v>
      </c>
      <c r="B429" s="22">
        <v>45188</v>
      </c>
      <c r="C429" s="15">
        <v>0.61258101851851854</v>
      </c>
      <c r="D429" s="20">
        <v>0</v>
      </c>
      <c r="E429" s="20">
        <v>0.76</v>
      </c>
      <c r="F429" s="20">
        <v>34.1</v>
      </c>
    </row>
    <row r="430" spans="1:6" x14ac:dyDescent="0.4">
      <c r="A430" s="21">
        <f t="shared" si="6"/>
        <v>45188.612592592595</v>
      </c>
      <c r="B430" s="22">
        <v>45188</v>
      </c>
      <c r="C430" s="15">
        <v>0.61259259259259258</v>
      </c>
      <c r="D430" s="20">
        <v>0</v>
      </c>
      <c r="E430" s="20">
        <v>0.76</v>
      </c>
      <c r="F430" s="20">
        <v>34.1</v>
      </c>
    </row>
    <row r="431" spans="1:6" x14ac:dyDescent="0.4">
      <c r="A431" s="21">
        <f t="shared" si="6"/>
        <v>45188.612604166665</v>
      </c>
      <c r="B431" s="22">
        <v>45188</v>
      </c>
      <c r="C431" s="15">
        <v>0.61260416666666673</v>
      </c>
      <c r="D431" s="20">
        <v>0</v>
      </c>
      <c r="E431" s="20">
        <v>0.76</v>
      </c>
      <c r="F431" s="20">
        <v>34.1</v>
      </c>
    </row>
    <row r="432" spans="1:6" x14ac:dyDescent="0.4">
      <c r="A432" s="21">
        <f t="shared" si="6"/>
        <v>45188.612615740742</v>
      </c>
      <c r="B432" s="22">
        <v>45188</v>
      </c>
      <c r="C432" s="15">
        <v>0.61261574074074077</v>
      </c>
      <c r="D432" s="20">
        <v>0</v>
      </c>
      <c r="E432" s="20">
        <v>0.76</v>
      </c>
      <c r="F432" s="20">
        <v>34.1</v>
      </c>
    </row>
    <row r="433" spans="1:6" x14ac:dyDescent="0.4">
      <c r="A433" s="21">
        <f t="shared" si="6"/>
        <v>45188.612627314818</v>
      </c>
      <c r="B433" s="22">
        <v>45188</v>
      </c>
      <c r="C433" s="15">
        <v>0.61262731481481481</v>
      </c>
      <c r="D433" s="20">
        <v>0</v>
      </c>
      <c r="E433" s="20">
        <v>0.76</v>
      </c>
      <c r="F433" s="20">
        <v>34.1</v>
      </c>
    </row>
    <row r="434" spans="1:6" x14ac:dyDescent="0.4">
      <c r="A434" s="21">
        <f t="shared" si="6"/>
        <v>45188.612638888888</v>
      </c>
      <c r="B434" s="22">
        <v>45188</v>
      </c>
      <c r="C434" s="15">
        <v>0.61263888888888884</v>
      </c>
      <c r="D434" s="20">
        <v>0</v>
      </c>
      <c r="E434" s="20">
        <v>0.76</v>
      </c>
      <c r="F434" s="20">
        <v>34.1</v>
      </c>
    </row>
    <row r="435" spans="1:6" x14ac:dyDescent="0.4">
      <c r="A435" s="21">
        <f t="shared" si="6"/>
        <v>45188.612650462965</v>
      </c>
      <c r="B435" s="22">
        <v>45188</v>
      </c>
      <c r="C435" s="15">
        <v>0.61265046296296299</v>
      </c>
      <c r="D435" s="20">
        <v>0</v>
      </c>
      <c r="E435" s="20">
        <v>0.76</v>
      </c>
      <c r="F435" s="20">
        <v>34.1</v>
      </c>
    </row>
    <row r="436" spans="1:6" x14ac:dyDescent="0.4">
      <c r="A436" s="21">
        <f t="shared" si="6"/>
        <v>45188.612662037034</v>
      </c>
      <c r="B436" s="22">
        <v>45188</v>
      </c>
      <c r="C436" s="15">
        <v>0.61266203703703703</v>
      </c>
      <c r="D436" s="20">
        <v>0</v>
      </c>
      <c r="E436" s="20">
        <v>0.76</v>
      </c>
      <c r="F436" s="20">
        <v>34.1</v>
      </c>
    </row>
    <row r="437" spans="1:6" x14ac:dyDescent="0.4">
      <c r="A437" s="21">
        <f t="shared" si="6"/>
        <v>45188.612673611111</v>
      </c>
      <c r="B437" s="22">
        <v>45188</v>
      </c>
      <c r="C437" s="15">
        <v>0.61267361111111118</v>
      </c>
      <c r="D437" s="20">
        <v>0</v>
      </c>
      <c r="E437" s="20">
        <v>0.76</v>
      </c>
      <c r="F437" s="20">
        <v>34.1</v>
      </c>
    </row>
    <row r="438" spans="1:6" x14ac:dyDescent="0.4">
      <c r="A438" s="21">
        <f t="shared" si="6"/>
        <v>45188.612685185188</v>
      </c>
      <c r="B438" s="22">
        <v>45188</v>
      </c>
      <c r="C438" s="15">
        <v>0.61268518518518522</v>
      </c>
      <c r="D438" s="20">
        <v>0</v>
      </c>
      <c r="E438" s="20">
        <v>0.76</v>
      </c>
      <c r="F438" s="20">
        <v>34.1</v>
      </c>
    </row>
    <row r="439" spans="1:6" x14ac:dyDescent="0.4">
      <c r="A439" s="21">
        <f t="shared" si="6"/>
        <v>45188.612696759257</v>
      </c>
      <c r="B439" s="22">
        <v>45188</v>
      </c>
      <c r="C439" s="15">
        <v>0.61269675925925926</v>
      </c>
      <c r="D439" s="20">
        <v>0</v>
      </c>
      <c r="E439" s="20">
        <v>0.76</v>
      </c>
      <c r="F439" s="20">
        <v>34.1</v>
      </c>
    </row>
    <row r="440" spans="1:6" x14ac:dyDescent="0.4">
      <c r="A440" s="21">
        <f t="shared" si="6"/>
        <v>45188.612708333334</v>
      </c>
      <c r="B440" s="22">
        <v>45188</v>
      </c>
      <c r="C440" s="15">
        <v>0.6127083333333333</v>
      </c>
      <c r="D440" s="20">
        <v>0</v>
      </c>
      <c r="E440" s="20">
        <v>0.76</v>
      </c>
      <c r="F440" s="20">
        <v>34.1</v>
      </c>
    </row>
    <row r="441" spans="1:6" x14ac:dyDescent="0.4">
      <c r="A441" s="21">
        <f t="shared" si="6"/>
        <v>45188.612719907411</v>
      </c>
      <c r="B441" s="22">
        <v>45188</v>
      </c>
      <c r="C441" s="15">
        <v>0.61271990740740734</v>
      </c>
      <c r="D441" s="20">
        <v>0</v>
      </c>
      <c r="E441" s="20">
        <v>0.76</v>
      </c>
      <c r="F441" s="20">
        <v>34.1</v>
      </c>
    </row>
    <row r="442" spans="1:6" x14ac:dyDescent="0.4">
      <c r="A442" s="21">
        <f t="shared" si="6"/>
        <v>45188.61273148148</v>
      </c>
      <c r="B442" s="22">
        <v>45188</v>
      </c>
      <c r="C442" s="15">
        <v>0.61273148148148149</v>
      </c>
      <c r="D442" s="20">
        <v>0</v>
      </c>
      <c r="E442" s="20">
        <v>0.76</v>
      </c>
      <c r="F442" s="20">
        <v>34.1</v>
      </c>
    </row>
    <row r="443" spans="1:6" x14ac:dyDescent="0.4">
      <c r="A443" s="21">
        <f t="shared" si="6"/>
        <v>45188.612743055557</v>
      </c>
      <c r="B443" s="22">
        <v>45188</v>
      </c>
      <c r="C443" s="15">
        <v>0.61274305555555553</v>
      </c>
      <c r="D443" s="20">
        <v>0</v>
      </c>
      <c r="E443" s="20">
        <v>0.76</v>
      </c>
      <c r="F443" s="20">
        <v>34.1</v>
      </c>
    </row>
    <row r="444" spans="1:6" x14ac:dyDescent="0.4">
      <c r="A444" s="21">
        <f t="shared" si="6"/>
        <v>45188.612754629627</v>
      </c>
      <c r="B444" s="22">
        <v>45188</v>
      </c>
      <c r="C444" s="15">
        <v>0.61275462962962968</v>
      </c>
      <c r="D444" s="20">
        <v>0</v>
      </c>
      <c r="E444" s="20">
        <v>0.76</v>
      </c>
      <c r="F444" s="20">
        <v>34.1</v>
      </c>
    </row>
    <row r="445" spans="1:6" x14ac:dyDescent="0.4">
      <c r="A445" s="21">
        <f t="shared" si="6"/>
        <v>45188.612766203703</v>
      </c>
      <c r="B445" s="22">
        <v>45188</v>
      </c>
      <c r="C445" s="15">
        <v>0.61276620370370372</v>
      </c>
      <c r="D445" s="20">
        <v>0</v>
      </c>
      <c r="E445" s="20">
        <v>0.76</v>
      </c>
      <c r="F445" s="20">
        <v>34.1</v>
      </c>
    </row>
    <row r="446" spans="1:6" x14ac:dyDescent="0.4">
      <c r="A446" s="21">
        <f t="shared" si="6"/>
        <v>45188.61277777778</v>
      </c>
      <c r="B446" s="22">
        <v>45188</v>
      </c>
      <c r="C446" s="15">
        <v>0.61277777777777775</v>
      </c>
      <c r="D446" s="20">
        <v>0</v>
      </c>
      <c r="E446" s="20">
        <v>0.76</v>
      </c>
      <c r="F446" s="20">
        <v>34.1</v>
      </c>
    </row>
    <row r="447" spans="1:6" x14ac:dyDescent="0.4">
      <c r="A447" s="21">
        <f t="shared" si="6"/>
        <v>45188.61278935185</v>
      </c>
      <c r="B447" s="22">
        <v>45188</v>
      </c>
      <c r="C447" s="15">
        <v>0.61278935185185179</v>
      </c>
      <c r="D447" s="20">
        <v>0</v>
      </c>
      <c r="E447" s="20">
        <v>0.76</v>
      </c>
      <c r="F447" s="20">
        <v>34.1</v>
      </c>
    </row>
    <row r="448" spans="1:6" x14ac:dyDescent="0.4">
      <c r="A448" s="21">
        <f t="shared" si="6"/>
        <v>45188.612800925926</v>
      </c>
      <c r="B448" s="22">
        <v>45188</v>
      </c>
      <c r="C448" s="15">
        <v>0.61280092592592594</v>
      </c>
      <c r="D448" s="20">
        <v>0</v>
      </c>
      <c r="E448" s="20">
        <v>0.76</v>
      </c>
      <c r="F448" s="20">
        <v>34.1</v>
      </c>
    </row>
    <row r="449" spans="1:6" x14ac:dyDescent="0.4">
      <c r="A449" s="21">
        <f t="shared" si="6"/>
        <v>45188.612812500003</v>
      </c>
      <c r="B449" s="22">
        <v>45188</v>
      </c>
      <c r="C449" s="15">
        <v>0.61281249999999998</v>
      </c>
      <c r="D449" s="20">
        <v>0</v>
      </c>
      <c r="E449" s="20">
        <v>0.76</v>
      </c>
      <c r="F449" s="20">
        <v>34.1</v>
      </c>
    </row>
    <row r="450" spans="1:6" x14ac:dyDescent="0.4">
      <c r="A450" s="21">
        <f t="shared" ref="A450:A513" si="7">B450+C450+D450/24/60/60/1000</f>
        <v>45188.612824074073</v>
      </c>
      <c r="B450" s="22">
        <v>45188</v>
      </c>
      <c r="C450" s="15">
        <v>0.61282407407407413</v>
      </c>
      <c r="D450" s="20">
        <v>0</v>
      </c>
      <c r="E450" s="20">
        <v>0.76</v>
      </c>
      <c r="F450" s="20">
        <v>34.1</v>
      </c>
    </row>
    <row r="451" spans="1:6" x14ac:dyDescent="0.4">
      <c r="A451" s="21">
        <f t="shared" si="7"/>
        <v>45188.612835648149</v>
      </c>
      <c r="B451" s="22">
        <v>45188</v>
      </c>
      <c r="C451" s="15">
        <v>0.61283564814814817</v>
      </c>
      <c r="D451" s="20">
        <v>0</v>
      </c>
      <c r="E451" s="20">
        <v>0.76</v>
      </c>
      <c r="F451" s="20">
        <v>34.1</v>
      </c>
    </row>
    <row r="452" spans="1:6" x14ac:dyDescent="0.4">
      <c r="A452" s="21">
        <f t="shared" si="7"/>
        <v>45188.612847222219</v>
      </c>
      <c r="B452" s="22">
        <v>45188</v>
      </c>
      <c r="C452" s="15">
        <v>0.61284722222222221</v>
      </c>
      <c r="D452" s="20">
        <v>0</v>
      </c>
      <c r="E452" s="20">
        <v>0.76</v>
      </c>
      <c r="F452" s="20">
        <v>34.1</v>
      </c>
    </row>
    <row r="453" spans="1:6" x14ac:dyDescent="0.4">
      <c r="A453" s="21">
        <f t="shared" si="7"/>
        <v>45188.612858796296</v>
      </c>
      <c r="B453" s="22">
        <v>45188</v>
      </c>
      <c r="C453" s="15">
        <v>0.61285879629629625</v>
      </c>
      <c r="D453" s="20">
        <v>0</v>
      </c>
      <c r="E453" s="20">
        <v>0.76</v>
      </c>
      <c r="F453" s="20">
        <v>34.1</v>
      </c>
    </row>
    <row r="454" spans="1:6" x14ac:dyDescent="0.4">
      <c r="A454" s="21">
        <f t="shared" si="7"/>
        <v>45188.612870370373</v>
      </c>
      <c r="B454" s="22">
        <v>45188</v>
      </c>
      <c r="C454" s="15">
        <v>0.6128703703703704</v>
      </c>
      <c r="D454" s="20">
        <v>0</v>
      </c>
      <c r="E454" s="20">
        <v>0.76</v>
      </c>
      <c r="F454" s="20">
        <v>34.1</v>
      </c>
    </row>
    <row r="455" spans="1:6" x14ac:dyDescent="0.4">
      <c r="A455" s="21">
        <f t="shared" si="7"/>
        <v>45188.612881944442</v>
      </c>
      <c r="B455" s="22">
        <v>45188</v>
      </c>
      <c r="C455" s="15">
        <v>0.61288194444444444</v>
      </c>
      <c r="D455" s="20">
        <v>0</v>
      </c>
      <c r="E455" s="20">
        <v>0.75900000000000001</v>
      </c>
      <c r="F455" s="20">
        <v>34.1</v>
      </c>
    </row>
    <row r="456" spans="1:6" x14ac:dyDescent="0.4">
      <c r="A456" s="21">
        <f t="shared" si="7"/>
        <v>45188.612893518519</v>
      </c>
      <c r="B456" s="22">
        <v>45188</v>
      </c>
      <c r="C456" s="15">
        <v>0.61289351851851859</v>
      </c>
      <c r="D456" s="20">
        <v>0</v>
      </c>
      <c r="E456" s="20">
        <v>0.76</v>
      </c>
      <c r="F456" s="20">
        <v>34.1</v>
      </c>
    </row>
    <row r="457" spans="1:6" x14ac:dyDescent="0.4">
      <c r="A457" s="21">
        <f t="shared" si="7"/>
        <v>45188.612905092596</v>
      </c>
      <c r="B457" s="22">
        <v>45188</v>
      </c>
      <c r="C457" s="15">
        <v>0.61290509259259263</v>
      </c>
      <c r="D457" s="20">
        <v>0</v>
      </c>
      <c r="E457" s="20">
        <v>0.76</v>
      </c>
      <c r="F457" s="20">
        <v>34.1</v>
      </c>
    </row>
    <row r="458" spans="1:6" x14ac:dyDescent="0.4">
      <c r="A458" s="21">
        <f t="shared" si="7"/>
        <v>45188.612916666665</v>
      </c>
      <c r="B458" s="22">
        <v>45188</v>
      </c>
      <c r="C458" s="15">
        <v>0.61291666666666667</v>
      </c>
      <c r="D458" s="20">
        <v>0</v>
      </c>
      <c r="E458" s="20">
        <v>0.76</v>
      </c>
      <c r="F458" s="20">
        <v>34.1</v>
      </c>
    </row>
    <row r="459" spans="1:6" x14ac:dyDescent="0.4">
      <c r="A459" s="21">
        <f t="shared" si="7"/>
        <v>45188.612928240742</v>
      </c>
      <c r="B459" s="22">
        <v>45188</v>
      </c>
      <c r="C459" s="15">
        <v>0.6129282407407407</v>
      </c>
      <c r="D459" s="20">
        <v>0</v>
      </c>
      <c r="E459" s="20">
        <v>0.76</v>
      </c>
      <c r="F459" s="20">
        <v>34.1</v>
      </c>
    </row>
    <row r="460" spans="1:6" x14ac:dyDescent="0.4">
      <c r="A460" s="21">
        <f t="shared" si="7"/>
        <v>45188.612939814811</v>
      </c>
      <c r="B460" s="22">
        <v>45188</v>
      </c>
      <c r="C460" s="15">
        <v>0.61293981481481474</v>
      </c>
      <c r="D460" s="20">
        <v>0</v>
      </c>
      <c r="E460" s="20">
        <v>0.76</v>
      </c>
      <c r="F460" s="20">
        <v>34.1</v>
      </c>
    </row>
    <row r="461" spans="1:6" x14ac:dyDescent="0.4">
      <c r="A461" s="21">
        <f t="shared" si="7"/>
        <v>45188.612951388888</v>
      </c>
      <c r="B461" s="22">
        <v>45188</v>
      </c>
      <c r="C461" s="15">
        <v>0.61295138888888889</v>
      </c>
      <c r="D461" s="20">
        <v>0</v>
      </c>
      <c r="E461" s="20">
        <v>0.76</v>
      </c>
      <c r="F461" s="20">
        <v>34.1</v>
      </c>
    </row>
    <row r="462" spans="1:6" x14ac:dyDescent="0.4">
      <c r="A462" s="21">
        <f t="shared" si="7"/>
        <v>45188.612962962965</v>
      </c>
      <c r="B462" s="22">
        <v>45188</v>
      </c>
      <c r="C462" s="15">
        <v>0.61296296296296293</v>
      </c>
      <c r="D462" s="20">
        <v>0</v>
      </c>
      <c r="E462" s="20">
        <v>0.76</v>
      </c>
      <c r="F462" s="20">
        <v>34.1</v>
      </c>
    </row>
    <row r="463" spans="1:6" x14ac:dyDescent="0.4">
      <c r="A463" s="21">
        <f t="shared" si="7"/>
        <v>45188.612974537034</v>
      </c>
      <c r="B463" s="22">
        <v>45188</v>
      </c>
      <c r="C463" s="15">
        <v>0.61297453703703708</v>
      </c>
      <c r="D463" s="20">
        <v>0</v>
      </c>
      <c r="E463" s="20">
        <v>0.76</v>
      </c>
      <c r="F463" s="20">
        <v>34.1</v>
      </c>
    </row>
    <row r="464" spans="1:6" x14ac:dyDescent="0.4">
      <c r="A464" s="21">
        <f t="shared" si="7"/>
        <v>45188.612986111111</v>
      </c>
      <c r="B464" s="22">
        <v>45188</v>
      </c>
      <c r="C464" s="15">
        <v>0.61298611111111112</v>
      </c>
      <c r="D464" s="20">
        <v>0</v>
      </c>
      <c r="E464" s="20">
        <v>0.76</v>
      </c>
      <c r="F464" s="20">
        <v>34.1</v>
      </c>
    </row>
    <row r="465" spans="1:6" x14ac:dyDescent="0.4">
      <c r="A465" s="21">
        <f t="shared" si="7"/>
        <v>45188.612997685188</v>
      </c>
      <c r="B465" s="22">
        <v>45188</v>
      </c>
      <c r="C465" s="15">
        <v>0.61299768518518516</v>
      </c>
      <c r="D465" s="20">
        <v>0</v>
      </c>
      <c r="E465" s="20">
        <v>0.76</v>
      </c>
      <c r="F465" s="20">
        <v>34.1</v>
      </c>
    </row>
    <row r="466" spans="1:6" x14ac:dyDescent="0.4">
      <c r="A466" s="21">
        <f t="shared" si="7"/>
        <v>45188.613009259258</v>
      </c>
      <c r="B466" s="22">
        <v>45188</v>
      </c>
      <c r="C466" s="15">
        <v>0.6130092592592592</v>
      </c>
      <c r="D466" s="20">
        <v>0</v>
      </c>
      <c r="E466" s="20">
        <v>0.76</v>
      </c>
      <c r="F466" s="20">
        <v>34.1</v>
      </c>
    </row>
    <row r="467" spans="1:6" x14ac:dyDescent="0.4">
      <c r="A467" s="21">
        <f t="shared" si="7"/>
        <v>45188.613020833334</v>
      </c>
      <c r="B467" s="22">
        <v>45188</v>
      </c>
      <c r="C467" s="15">
        <v>0.61302083333333335</v>
      </c>
      <c r="D467" s="20">
        <v>0</v>
      </c>
      <c r="E467" s="20">
        <v>0.76</v>
      </c>
      <c r="F467" s="20">
        <v>34.1</v>
      </c>
    </row>
    <row r="468" spans="1:6" x14ac:dyDescent="0.4">
      <c r="A468" s="21">
        <f t="shared" si="7"/>
        <v>45188.613032407404</v>
      </c>
      <c r="B468" s="22">
        <v>45188</v>
      </c>
      <c r="C468" s="15">
        <v>0.61303240740740739</v>
      </c>
      <c r="D468" s="20">
        <v>0</v>
      </c>
      <c r="E468" s="20">
        <v>0.76</v>
      </c>
      <c r="F468" s="20">
        <v>34.1</v>
      </c>
    </row>
    <row r="469" spans="1:6" x14ac:dyDescent="0.4">
      <c r="A469" s="21">
        <f t="shared" si="7"/>
        <v>45188.613043981481</v>
      </c>
      <c r="B469" s="22">
        <v>45188</v>
      </c>
      <c r="C469" s="15">
        <v>0.61304398148148154</v>
      </c>
      <c r="D469" s="20">
        <v>0</v>
      </c>
      <c r="E469" s="20">
        <v>0.76</v>
      </c>
      <c r="F469" s="20">
        <v>34.1</v>
      </c>
    </row>
    <row r="470" spans="1:6" x14ac:dyDescent="0.4">
      <c r="A470" s="21">
        <f t="shared" si="7"/>
        <v>45188.613055555557</v>
      </c>
      <c r="B470" s="22">
        <v>45188</v>
      </c>
      <c r="C470" s="15">
        <v>0.61305555555555558</v>
      </c>
      <c r="D470" s="20">
        <v>0</v>
      </c>
      <c r="E470" s="20">
        <v>0.76</v>
      </c>
      <c r="F470" s="20">
        <v>34.1</v>
      </c>
    </row>
    <row r="471" spans="1:6" x14ac:dyDescent="0.4">
      <c r="A471" s="21">
        <f t="shared" si="7"/>
        <v>45188.613067129627</v>
      </c>
      <c r="B471" s="22">
        <v>45188</v>
      </c>
      <c r="C471" s="15">
        <v>0.61306712962962961</v>
      </c>
      <c r="D471" s="20">
        <v>0</v>
      </c>
      <c r="E471" s="20">
        <v>0.76</v>
      </c>
      <c r="F471" s="20">
        <v>34.1</v>
      </c>
    </row>
    <row r="472" spans="1:6" x14ac:dyDescent="0.4">
      <c r="A472" s="21">
        <f t="shared" si="7"/>
        <v>45188.613078703704</v>
      </c>
      <c r="B472" s="22">
        <v>45188</v>
      </c>
      <c r="C472" s="15">
        <v>0.61307870370370365</v>
      </c>
      <c r="D472" s="20">
        <v>0</v>
      </c>
      <c r="E472" s="20">
        <v>0.76</v>
      </c>
      <c r="F472" s="20">
        <v>34.1</v>
      </c>
    </row>
    <row r="473" spans="1:6" x14ac:dyDescent="0.4">
      <c r="A473" s="21">
        <f t="shared" si="7"/>
        <v>45188.61309027778</v>
      </c>
      <c r="B473" s="22">
        <v>45188</v>
      </c>
      <c r="C473" s="15">
        <v>0.6130902777777778</v>
      </c>
      <c r="D473" s="20">
        <v>0</v>
      </c>
      <c r="E473" s="20">
        <v>0.76</v>
      </c>
      <c r="F473" s="20">
        <v>34.1</v>
      </c>
    </row>
    <row r="474" spans="1:6" x14ac:dyDescent="0.4">
      <c r="A474" s="21">
        <f t="shared" si="7"/>
        <v>45188.61310185185</v>
      </c>
      <c r="B474" s="22">
        <v>45188</v>
      </c>
      <c r="C474" s="15">
        <v>0.61310185185185184</v>
      </c>
      <c r="D474" s="20">
        <v>0</v>
      </c>
      <c r="E474" s="20">
        <v>0.76</v>
      </c>
      <c r="F474" s="20">
        <v>34.1</v>
      </c>
    </row>
    <row r="475" spans="1:6" x14ac:dyDescent="0.4">
      <c r="A475" s="21">
        <f t="shared" si="7"/>
        <v>45188.613113425927</v>
      </c>
      <c r="B475" s="22">
        <v>45188</v>
      </c>
      <c r="C475" s="15">
        <v>0.61311342592592599</v>
      </c>
      <c r="D475" s="20">
        <v>0</v>
      </c>
      <c r="E475" s="20">
        <v>0.76</v>
      </c>
      <c r="F475" s="20">
        <v>34.1</v>
      </c>
    </row>
    <row r="476" spans="1:6" x14ac:dyDescent="0.4">
      <c r="A476" s="21">
        <f t="shared" si="7"/>
        <v>45188.613125000003</v>
      </c>
      <c r="B476" s="22">
        <v>45188</v>
      </c>
      <c r="C476" s="15">
        <v>0.61312500000000003</v>
      </c>
      <c r="D476" s="20">
        <v>0</v>
      </c>
      <c r="E476" s="20">
        <v>0.76</v>
      </c>
      <c r="F476" s="20">
        <v>34.1</v>
      </c>
    </row>
    <row r="477" spans="1:6" x14ac:dyDescent="0.4">
      <c r="A477" s="21">
        <f t="shared" si="7"/>
        <v>45188.613136574073</v>
      </c>
      <c r="B477" s="22">
        <v>45188</v>
      </c>
      <c r="C477" s="15">
        <v>0.61313657407407407</v>
      </c>
      <c r="D477" s="20">
        <v>0</v>
      </c>
      <c r="E477" s="20">
        <v>0.76</v>
      </c>
      <c r="F477" s="20">
        <v>34.1</v>
      </c>
    </row>
    <row r="478" spans="1:6" x14ac:dyDescent="0.4">
      <c r="A478" s="21">
        <f t="shared" si="7"/>
        <v>45188.61314814815</v>
      </c>
      <c r="B478" s="22">
        <v>45188</v>
      </c>
      <c r="C478" s="15">
        <v>0.61314814814814811</v>
      </c>
      <c r="D478" s="20">
        <v>0</v>
      </c>
      <c r="E478" s="20">
        <v>0.76</v>
      </c>
      <c r="F478" s="20">
        <v>34.1</v>
      </c>
    </row>
    <row r="479" spans="1:6" x14ac:dyDescent="0.4">
      <c r="A479" s="21">
        <f t="shared" si="7"/>
        <v>45188.613159722219</v>
      </c>
      <c r="B479" s="22">
        <v>45188</v>
      </c>
      <c r="C479" s="15">
        <v>0.61315972222222226</v>
      </c>
      <c r="D479" s="20">
        <v>0</v>
      </c>
      <c r="E479" s="20">
        <v>0.76</v>
      </c>
      <c r="F479" s="20">
        <v>34.1</v>
      </c>
    </row>
    <row r="480" spans="1:6" x14ac:dyDescent="0.4">
      <c r="A480" s="21">
        <f t="shared" si="7"/>
        <v>45188.613171296296</v>
      </c>
      <c r="B480" s="22">
        <v>45188</v>
      </c>
      <c r="C480" s="15">
        <v>0.6131712962962963</v>
      </c>
      <c r="D480" s="20">
        <v>0</v>
      </c>
      <c r="E480" s="20">
        <v>0.76</v>
      </c>
      <c r="F480" s="20">
        <v>34.1</v>
      </c>
    </row>
    <row r="481" spans="1:6" x14ac:dyDescent="0.4">
      <c r="A481" s="21">
        <f t="shared" si="7"/>
        <v>45188.613182870373</v>
      </c>
      <c r="B481" s="22">
        <v>45188</v>
      </c>
      <c r="C481" s="15">
        <v>0.61318287037037034</v>
      </c>
      <c r="D481" s="20">
        <v>0</v>
      </c>
      <c r="E481" s="20">
        <v>0.76</v>
      </c>
      <c r="F481" s="20">
        <v>34.1</v>
      </c>
    </row>
    <row r="482" spans="1:6" x14ac:dyDescent="0.4">
      <c r="A482" s="21">
        <f t="shared" si="7"/>
        <v>45188.613194444442</v>
      </c>
      <c r="B482" s="22">
        <v>45188</v>
      </c>
      <c r="C482" s="15">
        <v>0.61319444444444449</v>
      </c>
      <c r="D482" s="20">
        <v>0</v>
      </c>
      <c r="E482" s="20">
        <v>0.76</v>
      </c>
      <c r="F482" s="20">
        <v>34.1</v>
      </c>
    </row>
    <row r="483" spans="1:6" x14ac:dyDescent="0.4">
      <c r="A483" s="21">
        <f t="shared" si="7"/>
        <v>45188.613206018519</v>
      </c>
      <c r="B483" s="22">
        <v>45188</v>
      </c>
      <c r="C483" s="15">
        <v>0.61320601851851853</v>
      </c>
      <c r="D483" s="20">
        <v>0</v>
      </c>
      <c r="E483" s="20">
        <v>0.76</v>
      </c>
      <c r="F483" s="20">
        <v>34.1</v>
      </c>
    </row>
    <row r="484" spans="1:6" x14ac:dyDescent="0.4">
      <c r="A484" s="21">
        <f t="shared" si="7"/>
        <v>45188.613217592596</v>
      </c>
      <c r="B484" s="22">
        <v>45188</v>
      </c>
      <c r="C484" s="15">
        <v>0.61321759259259256</v>
      </c>
      <c r="D484" s="20">
        <v>0</v>
      </c>
      <c r="E484" s="20">
        <v>0.76</v>
      </c>
      <c r="F484" s="20">
        <v>34.1</v>
      </c>
    </row>
    <row r="485" spans="1:6" x14ac:dyDescent="0.4">
      <c r="A485" s="21">
        <f t="shared" si="7"/>
        <v>45188.613229166665</v>
      </c>
      <c r="B485" s="22">
        <v>45188</v>
      </c>
      <c r="C485" s="15">
        <v>0.6132291666666666</v>
      </c>
      <c r="D485" s="20">
        <v>0</v>
      </c>
      <c r="E485" s="20">
        <v>0.76</v>
      </c>
      <c r="F485" s="20">
        <v>34.1</v>
      </c>
    </row>
    <row r="486" spans="1:6" x14ac:dyDescent="0.4">
      <c r="A486" s="21">
        <f t="shared" si="7"/>
        <v>45188.613240740742</v>
      </c>
      <c r="B486" s="22">
        <v>45188</v>
      </c>
      <c r="C486" s="15">
        <v>0.61324074074074075</v>
      </c>
      <c r="D486" s="20">
        <v>0</v>
      </c>
      <c r="E486" s="20">
        <v>0.76</v>
      </c>
      <c r="F486" s="20">
        <v>34.1</v>
      </c>
    </row>
    <row r="487" spans="1:6" x14ac:dyDescent="0.4">
      <c r="A487" s="21">
        <f t="shared" si="7"/>
        <v>45188.613252314812</v>
      </c>
      <c r="B487" s="22">
        <v>45188</v>
      </c>
      <c r="C487" s="15">
        <v>0.61325231481481479</v>
      </c>
      <c r="D487" s="20">
        <v>0</v>
      </c>
      <c r="E487" s="20">
        <v>0.76</v>
      </c>
      <c r="F487" s="20">
        <v>34.1</v>
      </c>
    </row>
    <row r="488" spans="1:6" x14ac:dyDescent="0.4">
      <c r="A488" s="21">
        <f t="shared" si="7"/>
        <v>45188.613263888888</v>
      </c>
      <c r="B488" s="22">
        <v>45188</v>
      </c>
      <c r="C488" s="15">
        <v>0.61326388888888894</v>
      </c>
      <c r="D488" s="20">
        <v>0</v>
      </c>
      <c r="E488" s="20">
        <v>0.76</v>
      </c>
      <c r="F488" s="20">
        <v>34.1</v>
      </c>
    </row>
    <row r="489" spans="1:6" x14ac:dyDescent="0.4">
      <c r="A489" s="21">
        <f t="shared" si="7"/>
        <v>45188.613275462965</v>
      </c>
      <c r="B489" s="22">
        <v>45188</v>
      </c>
      <c r="C489" s="15">
        <v>0.61327546296296298</v>
      </c>
      <c r="D489" s="20">
        <v>0</v>
      </c>
      <c r="E489" s="20">
        <v>0.76</v>
      </c>
      <c r="F489" s="20">
        <v>34.1</v>
      </c>
    </row>
    <row r="490" spans="1:6" x14ac:dyDescent="0.4">
      <c r="A490" s="21">
        <f t="shared" si="7"/>
        <v>45188.613287037035</v>
      </c>
      <c r="B490" s="22">
        <v>45188</v>
      </c>
      <c r="C490" s="15">
        <v>0.61328703703703702</v>
      </c>
      <c r="D490" s="20">
        <v>0</v>
      </c>
      <c r="E490" s="20">
        <v>0.76</v>
      </c>
      <c r="F490" s="20">
        <v>34.1</v>
      </c>
    </row>
    <row r="491" spans="1:6" x14ac:dyDescent="0.4">
      <c r="A491" s="21">
        <f t="shared" si="7"/>
        <v>45188.613298611112</v>
      </c>
      <c r="B491" s="22">
        <v>45188</v>
      </c>
      <c r="C491" s="15">
        <v>0.61329861111111106</v>
      </c>
      <c r="D491" s="20">
        <v>0</v>
      </c>
      <c r="E491" s="20">
        <v>0.76</v>
      </c>
      <c r="F491" s="20">
        <v>34.1</v>
      </c>
    </row>
    <row r="492" spans="1:6" x14ac:dyDescent="0.4">
      <c r="A492" s="21">
        <f t="shared" si="7"/>
        <v>45188.613310185188</v>
      </c>
      <c r="B492" s="22">
        <v>45188</v>
      </c>
      <c r="C492" s="15">
        <v>0.61331018518518521</v>
      </c>
      <c r="D492" s="20">
        <v>0</v>
      </c>
      <c r="E492" s="20">
        <v>0.76</v>
      </c>
      <c r="F492" s="20">
        <v>34.1</v>
      </c>
    </row>
    <row r="493" spans="1:6" x14ac:dyDescent="0.4">
      <c r="A493" s="21">
        <f t="shared" si="7"/>
        <v>45188.613321759258</v>
      </c>
      <c r="B493" s="22">
        <v>45188</v>
      </c>
      <c r="C493" s="15">
        <v>0.61332175925925925</v>
      </c>
      <c r="D493" s="20">
        <v>0</v>
      </c>
      <c r="E493" s="20">
        <v>0.76</v>
      </c>
      <c r="F493" s="20">
        <v>34.1</v>
      </c>
    </row>
    <row r="494" spans="1:6" x14ac:dyDescent="0.4">
      <c r="A494" s="21">
        <f t="shared" si="7"/>
        <v>45188.613333333335</v>
      </c>
      <c r="B494" s="22">
        <v>45188</v>
      </c>
      <c r="C494" s="15">
        <v>0.6133333333333334</v>
      </c>
      <c r="D494" s="20">
        <v>0</v>
      </c>
      <c r="E494" s="20">
        <v>0.76</v>
      </c>
      <c r="F494" s="20">
        <v>34</v>
      </c>
    </row>
    <row r="495" spans="1:6" x14ac:dyDescent="0.4">
      <c r="A495" s="21">
        <f t="shared" si="7"/>
        <v>45188.613344907404</v>
      </c>
      <c r="B495" s="22">
        <v>45188</v>
      </c>
      <c r="C495" s="15">
        <v>0.61334490740740744</v>
      </c>
      <c r="D495" s="20">
        <v>0</v>
      </c>
      <c r="E495" s="20">
        <v>0.76</v>
      </c>
      <c r="F495" s="20">
        <v>34</v>
      </c>
    </row>
    <row r="496" spans="1:6" x14ac:dyDescent="0.4">
      <c r="A496" s="21">
        <f t="shared" si="7"/>
        <v>45188.613356481481</v>
      </c>
      <c r="B496" s="22">
        <v>45188</v>
      </c>
      <c r="C496" s="15">
        <v>0.61335648148148147</v>
      </c>
      <c r="D496" s="20">
        <v>0</v>
      </c>
      <c r="E496" s="20">
        <v>0.76</v>
      </c>
      <c r="F496" s="20">
        <v>34</v>
      </c>
    </row>
    <row r="497" spans="1:6" x14ac:dyDescent="0.4">
      <c r="A497" s="21">
        <f t="shared" si="7"/>
        <v>45188.613368055558</v>
      </c>
      <c r="B497" s="22">
        <v>45188</v>
      </c>
      <c r="C497" s="15">
        <v>0.61336805555555551</v>
      </c>
      <c r="D497" s="20">
        <v>0</v>
      </c>
      <c r="E497" s="20">
        <v>0.76</v>
      </c>
      <c r="F497" s="20">
        <v>34</v>
      </c>
    </row>
    <row r="498" spans="1:6" x14ac:dyDescent="0.4">
      <c r="A498" s="21">
        <f t="shared" si="7"/>
        <v>45188.613379629627</v>
      </c>
      <c r="B498" s="22">
        <v>45188</v>
      </c>
      <c r="C498" s="15">
        <v>0.61337962962962966</v>
      </c>
      <c r="D498" s="20">
        <v>0</v>
      </c>
      <c r="E498" s="20">
        <v>0.76</v>
      </c>
      <c r="F498" s="20">
        <v>34</v>
      </c>
    </row>
    <row r="499" spans="1:6" x14ac:dyDescent="0.4">
      <c r="A499" s="21">
        <f t="shared" si="7"/>
        <v>45188.613391203704</v>
      </c>
      <c r="B499" s="22">
        <v>45188</v>
      </c>
      <c r="C499" s="15">
        <v>0.6133912037037037</v>
      </c>
      <c r="D499" s="20">
        <v>0</v>
      </c>
      <c r="E499" s="20">
        <v>0.76</v>
      </c>
      <c r="F499" s="20">
        <v>34</v>
      </c>
    </row>
    <row r="500" spans="1:6" x14ac:dyDescent="0.4">
      <c r="A500" s="21">
        <f t="shared" si="7"/>
        <v>45188.613402777781</v>
      </c>
      <c r="B500" s="22">
        <v>45188</v>
      </c>
      <c r="C500" s="15">
        <v>0.61340277777777774</v>
      </c>
      <c r="D500" s="20">
        <v>0</v>
      </c>
      <c r="E500" s="20">
        <v>0.76</v>
      </c>
      <c r="F500" s="20">
        <v>34</v>
      </c>
    </row>
    <row r="501" spans="1:6" x14ac:dyDescent="0.4">
      <c r="A501" s="21">
        <f t="shared" si="7"/>
        <v>45188.61341435185</v>
      </c>
      <c r="B501" s="22">
        <v>45188</v>
      </c>
      <c r="C501" s="15">
        <v>0.61341435185185189</v>
      </c>
      <c r="D501" s="20">
        <v>0</v>
      </c>
      <c r="E501" s="20">
        <v>0.76</v>
      </c>
      <c r="F501" s="20">
        <v>34</v>
      </c>
    </row>
    <row r="502" spans="1:6" x14ac:dyDescent="0.4">
      <c r="A502" s="21">
        <f t="shared" si="7"/>
        <v>45188.613425925927</v>
      </c>
      <c r="B502" s="22">
        <v>45188</v>
      </c>
      <c r="C502" s="15">
        <v>0.61342592592592593</v>
      </c>
      <c r="D502" s="20">
        <v>0</v>
      </c>
      <c r="E502" s="20">
        <v>0.76</v>
      </c>
      <c r="F502" s="20">
        <v>34</v>
      </c>
    </row>
    <row r="503" spans="1:6" x14ac:dyDescent="0.4">
      <c r="A503" s="21">
        <f t="shared" si="7"/>
        <v>45188.613437499997</v>
      </c>
      <c r="B503" s="22">
        <v>45188</v>
      </c>
      <c r="C503" s="15">
        <v>0.61343749999999997</v>
      </c>
      <c r="D503" s="20">
        <v>0</v>
      </c>
      <c r="E503" s="20">
        <v>0.76</v>
      </c>
      <c r="F503" s="20">
        <v>34</v>
      </c>
    </row>
    <row r="504" spans="1:6" x14ac:dyDescent="0.4">
      <c r="A504" s="21">
        <f t="shared" si="7"/>
        <v>45188.613449074073</v>
      </c>
      <c r="B504" s="22">
        <v>45188</v>
      </c>
      <c r="C504" s="15">
        <v>0.61344907407407401</v>
      </c>
      <c r="D504" s="20">
        <v>0</v>
      </c>
      <c r="E504" s="20">
        <v>0.76</v>
      </c>
      <c r="F504" s="20">
        <v>34</v>
      </c>
    </row>
    <row r="505" spans="1:6" x14ac:dyDescent="0.4">
      <c r="A505" s="21">
        <f t="shared" si="7"/>
        <v>45188.61346064815</v>
      </c>
      <c r="B505" s="22">
        <v>45188</v>
      </c>
      <c r="C505" s="15">
        <v>0.61346064814814816</v>
      </c>
      <c r="D505" s="20">
        <v>0</v>
      </c>
      <c r="E505" s="20">
        <v>0.76</v>
      </c>
      <c r="F505" s="20">
        <v>34</v>
      </c>
    </row>
    <row r="506" spans="1:6" x14ac:dyDescent="0.4">
      <c r="A506" s="21">
        <f t="shared" si="7"/>
        <v>45188.61347222222</v>
      </c>
      <c r="B506" s="22">
        <v>45188</v>
      </c>
      <c r="C506" s="15">
        <v>0.6134722222222222</v>
      </c>
      <c r="D506" s="20">
        <v>0</v>
      </c>
      <c r="E506" s="20">
        <v>0.76</v>
      </c>
      <c r="F506" s="20">
        <v>34</v>
      </c>
    </row>
    <row r="507" spans="1:6" x14ac:dyDescent="0.4">
      <c r="A507" s="21">
        <f t="shared" si="7"/>
        <v>45188.613483796296</v>
      </c>
      <c r="B507" s="22">
        <v>45188</v>
      </c>
      <c r="C507" s="15">
        <v>0.61348379629629635</v>
      </c>
      <c r="D507" s="20">
        <v>0</v>
      </c>
      <c r="E507" s="20">
        <v>0.76</v>
      </c>
      <c r="F507" s="20">
        <v>34</v>
      </c>
    </row>
    <row r="508" spans="1:6" x14ac:dyDescent="0.4">
      <c r="A508" s="21">
        <f t="shared" si="7"/>
        <v>45188.613495370373</v>
      </c>
      <c r="B508" s="22">
        <v>45188</v>
      </c>
      <c r="C508" s="15">
        <v>0.61349537037037039</v>
      </c>
      <c r="D508" s="20">
        <v>0</v>
      </c>
      <c r="E508" s="20">
        <v>0.76</v>
      </c>
      <c r="F508" s="20">
        <v>34</v>
      </c>
    </row>
    <row r="509" spans="1:6" x14ac:dyDescent="0.4">
      <c r="A509" s="21">
        <f t="shared" si="7"/>
        <v>45188.613506944443</v>
      </c>
      <c r="B509" s="22">
        <v>45188</v>
      </c>
      <c r="C509" s="15">
        <v>0.61350694444444442</v>
      </c>
      <c r="D509" s="20">
        <v>0</v>
      </c>
      <c r="E509" s="20">
        <v>0.76</v>
      </c>
      <c r="F509" s="20">
        <v>34</v>
      </c>
    </row>
    <row r="510" spans="1:6" x14ac:dyDescent="0.4">
      <c r="A510" s="21">
        <f t="shared" si="7"/>
        <v>45188.613518518519</v>
      </c>
      <c r="B510" s="22">
        <v>45188</v>
      </c>
      <c r="C510" s="15">
        <v>0.61351851851851846</v>
      </c>
      <c r="D510" s="20">
        <v>0</v>
      </c>
      <c r="E510" s="20">
        <v>0.76</v>
      </c>
      <c r="F510" s="20">
        <v>34</v>
      </c>
    </row>
    <row r="511" spans="1:6" x14ac:dyDescent="0.4">
      <c r="A511" s="21">
        <f t="shared" si="7"/>
        <v>45188.613530092596</v>
      </c>
      <c r="B511" s="22">
        <v>45188</v>
      </c>
      <c r="C511" s="15">
        <v>0.61353009259259261</v>
      </c>
      <c r="D511" s="20">
        <v>0</v>
      </c>
      <c r="E511" s="20">
        <v>0.76</v>
      </c>
      <c r="F511" s="20">
        <v>34</v>
      </c>
    </row>
    <row r="512" spans="1:6" x14ac:dyDescent="0.4">
      <c r="A512" s="21">
        <f t="shared" si="7"/>
        <v>45188.613541666666</v>
      </c>
      <c r="B512" s="22">
        <v>45188</v>
      </c>
      <c r="C512" s="15">
        <v>0.61354166666666665</v>
      </c>
      <c r="D512" s="20">
        <v>0</v>
      </c>
      <c r="E512" s="20">
        <v>0.76</v>
      </c>
      <c r="F512" s="20">
        <v>34</v>
      </c>
    </row>
    <row r="513" spans="1:6" x14ac:dyDescent="0.4">
      <c r="A513" s="21">
        <f t="shared" si="7"/>
        <v>45188.613553240742</v>
      </c>
      <c r="B513" s="22">
        <v>45188</v>
      </c>
      <c r="C513" s="15">
        <v>0.6135532407407408</v>
      </c>
      <c r="D513" s="20">
        <v>0</v>
      </c>
      <c r="E513" s="20">
        <v>0.76</v>
      </c>
      <c r="F513" s="20">
        <v>34</v>
      </c>
    </row>
    <row r="514" spans="1:6" x14ac:dyDescent="0.4">
      <c r="A514" s="21">
        <f t="shared" ref="A514:A577" si="8">B514+C514+D514/24/60/60/1000</f>
        <v>45188.613564814812</v>
      </c>
      <c r="B514" s="22">
        <v>45188</v>
      </c>
      <c r="C514" s="15">
        <v>0.61356481481481484</v>
      </c>
      <c r="D514" s="20">
        <v>0</v>
      </c>
      <c r="E514" s="20">
        <v>0.76</v>
      </c>
      <c r="F514" s="20">
        <v>34</v>
      </c>
    </row>
    <row r="515" spans="1:6" x14ac:dyDescent="0.4">
      <c r="A515" s="21">
        <f t="shared" si="8"/>
        <v>45188.613576388889</v>
      </c>
      <c r="B515" s="22">
        <v>45188</v>
      </c>
      <c r="C515" s="15">
        <v>0.61357638888888888</v>
      </c>
      <c r="D515" s="20">
        <v>0</v>
      </c>
      <c r="E515" s="20">
        <v>0.76</v>
      </c>
      <c r="F515" s="20">
        <v>34</v>
      </c>
    </row>
    <row r="516" spans="1:6" x14ac:dyDescent="0.4">
      <c r="A516" s="21">
        <f t="shared" si="8"/>
        <v>45188.613587962966</v>
      </c>
      <c r="B516" s="22">
        <v>45188</v>
      </c>
      <c r="C516" s="15">
        <v>0.61358796296296292</v>
      </c>
      <c r="D516" s="20">
        <v>0</v>
      </c>
      <c r="E516" s="20">
        <v>0.76</v>
      </c>
      <c r="F516" s="20">
        <v>34</v>
      </c>
    </row>
    <row r="517" spans="1:6" x14ac:dyDescent="0.4">
      <c r="A517" s="21">
        <f t="shared" si="8"/>
        <v>45188.613599537035</v>
      </c>
      <c r="B517" s="22">
        <v>45188</v>
      </c>
      <c r="C517" s="15">
        <v>0.61359953703703707</v>
      </c>
      <c r="D517" s="20">
        <v>0</v>
      </c>
      <c r="E517" s="20">
        <v>0.76</v>
      </c>
      <c r="F517" s="20">
        <v>34</v>
      </c>
    </row>
    <row r="518" spans="1:6" x14ac:dyDescent="0.4">
      <c r="A518" s="21">
        <f t="shared" si="8"/>
        <v>45188.613611111112</v>
      </c>
      <c r="B518" s="22">
        <v>45188</v>
      </c>
      <c r="C518" s="15">
        <v>0.61361111111111111</v>
      </c>
      <c r="D518" s="20">
        <v>0</v>
      </c>
      <c r="E518" s="20">
        <v>0.76</v>
      </c>
      <c r="F518" s="20">
        <v>34</v>
      </c>
    </row>
    <row r="519" spans="1:6" x14ac:dyDescent="0.4">
      <c r="A519" s="21">
        <f t="shared" si="8"/>
        <v>45188.613622685189</v>
      </c>
      <c r="B519" s="22">
        <v>45188</v>
      </c>
      <c r="C519" s="15">
        <v>0.61362268518518526</v>
      </c>
      <c r="D519" s="20">
        <v>0</v>
      </c>
      <c r="E519" s="20">
        <v>0.76</v>
      </c>
      <c r="F519" s="20">
        <v>34</v>
      </c>
    </row>
    <row r="520" spans="1:6" x14ac:dyDescent="0.4">
      <c r="A520" s="21">
        <f t="shared" si="8"/>
        <v>45188.613634259258</v>
      </c>
      <c r="B520" s="22">
        <v>45188</v>
      </c>
      <c r="C520" s="15">
        <v>0.6136342592592593</v>
      </c>
      <c r="D520" s="20">
        <v>0</v>
      </c>
      <c r="E520" s="20">
        <v>0.76</v>
      </c>
      <c r="F520" s="20">
        <v>34</v>
      </c>
    </row>
    <row r="521" spans="1:6" x14ac:dyDescent="0.4">
      <c r="A521" s="21">
        <f t="shared" si="8"/>
        <v>45188.613645833335</v>
      </c>
      <c r="B521" s="22">
        <v>45188</v>
      </c>
      <c r="C521" s="15">
        <v>0.61364583333333333</v>
      </c>
      <c r="D521" s="20">
        <v>0</v>
      </c>
      <c r="E521" s="20">
        <v>0.76</v>
      </c>
      <c r="F521" s="20">
        <v>34</v>
      </c>
    </row>
    <row r="522" spans="1:6" x14ac:dyDescent="0.4">
      <c r="A522" s="21">
        <f t="shared" si="8"/>
        <v>45188.613657407404</v>
      </c>
      <c r="B522" s="22">
        <v>45188</v>
      </c>
      <c r="C522" s="15">
        <v>0.61365740740740737</v>
      </c>
      <c r="D522" s="20">
        <v>0</v>
      </c>
      <c r="E522" s="20">
        <v>0.76</v>
      </c>
      <c r="F522" s="20">
        <v>34</v>
      </c>
    </row>
    <row r="523" spans="1:6" x14ac:dyDescent="0.4">
      <c r="A523" s="21">
        <f t="shared" si="8"/>
        <v>45188.613668981481</v>
      </c>
      <c r="B523" s="22">
        <v>45188</v>
      </c>
      <c r="C523" s="15">
        <v>0.61366898148148141</v>
      </c>
      <c r="D523" s="20">
        <v>0</v>
      </c>
      <c r="E523" s="20">
        <v>0.76</v>
      </c>
      <c r="F523" s="20">
        <v>34</v>
      </c>
    </row>
    <row r="524" spans="1:6" x14ac:dyDescent="0.4">
      <c r="A524" s="21">
        <f t="shared" si="8"/>
        <v>45188.613680555558</v>
      </c>
      <c r="B524" s="22">
        <v>45188</v>
      </c>
      <c r="C524" s="15">
        <v>0.61368055555555556</v>
      </c>
      <c r="D524" s="20">
        <v>0</v>
      </c>
      <c r="E524" s="20">
        <v>0.76</v>
      </c>
      <c r="F524" s="20">
        <v>34</v>
      </c>
    </row>
    <row r="525" spans="1:6" x14ac:dyDescent="0.4">
      <c r="A525" s="21">
        <f t="shared" si="8"/>
        <v>45188.613692129627</v>
      </c>
      <c r="B525" s="22">
        <v>45188</v>
      </c>
      <c r="C525" s="15">
        <v>0.6136921296296296</v>
      </c>
      <c r="D525" s="20">
        <v>0</v>
      </c>
      <c r="E525" s="20">
        <v>0.76</v>
      </c>
      <c r="F525" s="20">
        <v>34</v>
      </c>
    </row>
    <row r="526" spans="1:6" x14ac:dyDescent="0.4">
      <c r="A526" s="21">
        <f t="shared" si="8"/>
        <v>45188.613703703704</v>
      </c>
      <c r="B526" s="22">
        <v>45188</v>
      </c>
      <c r="C526" s="15">
        <v>0.61370370370370375</v>
      </c>
      <c r="D526" s="20">
        <v>0</v>
      </c>
      <c r="E526" s="20">
        <v>0.76</v>
      </c>
      <c r="F526" s="20">
        <v>34</v>
      </c>
    </row>
    <row r="527" spans="1:6" x14ac:dyDescent="0.4">
      <c r="A527" s="21">
        <f t="shared" si="8"/>
        <v>45188.613715277781</v>
      </c>
      <c r="B527" s="22">
        <v>45188</v>
      </c>
      <c r="C527" s="15">
        <v>0.61371527777777779</v>
      </c>
      <c r="D527" s="20">
        <v>0</v>
      </c>
      <c r="E527" s="20">
        <v>0.76</v>
      </c>
      <c r="F527" s="20">
        <v>34</v>
      </c>
    </row>
    <row r="528" spans="1:6" x14ac:dyDescent="0.4">
      <c r="A528" s="21">
        <f t="shared" si="8"/>
        <v>45188.613726851851</v>
      </c>
      <c r="B528" s="22">
        <v>45188</v>
      </c>
      <c r="C528" s="15">
        <v>0.61372685185185183</v>
      </c>
      <c r="D528" s="20">
        <v>0</v>
      </c>
      <c r="E528" s="20">
        <v>0.76</v>
      </c>
      <c r="F528" s="20">
        <v>34</v>
      </c>
    </row>
    <row r="529" spans="1:6" x14ac:dyDescent="0.4">
      <c r="A529" s="21">
        <f t="shared" si="8"/>
        <v>45188.613738425927</v>
      </c>
      <c r="B529" s="22">
        <v>45188</v>
      </c>
      <c r="C529" s="15">
        <v>0.61373842592592587</v>
      </c>
      <c r="D529" s="20">
        <v>0</v>
      </c>
      <c r="E529" s="20">
        <v>0.76</v>
      </c>
      <c r="F529" s="20">
        <v>34</v>
      </c>
    </row>
    <row r="530" spans="1:6" x14ac:dyDescent="0.4">
      <c r="A530" s="21">
        <f t="shared" si="8"/>
        <v>45188.613749999997</v>
      </c>
      <c r="B530" s="22">
        <v>45188</v>
      </c>
      <c r="C530" s="15">
        <v>0.61375000000000002</v>
      </c>
      <c r="D530" s="20">
        <v>0</v>
      </c>
      <c r="E530" s="20">
        <v>0.76</v>
      </c>
      <c r="F530" s="20">
        <v>34</v>
      </c>
    </row>
    <row r="531" spans="1:6" x14ac:dyDescent="0.4">
      <c r="A531" s="21">
        <f t="shared" si="8"/>
        <v>45188.613761574074</v>
      </c>
      <c r="B531" s="22">
        <v>45188</v>
      </c>
      <c r="C531" s="15">
        <v>0.61376157407407406</v>
      </c>
      <c r="D531" s="20">
        <v>0</v>
      </c>
      <c r="E531" s="20">
        <v>0.76</v>
      </c>
      <c r="F531" s="20">
        <v>34</v>
      </c>
    </row>
    <row r="532" spans="1:6" x14ac:dyDescent="0.4">
      <c r="A532" s="21">
        <f t="shared" si="8"/>
        <v>45188.61377314815</v>
      </c>
      <c r="B532" s="22">
        <v>45188</v>
      </c>
      <c r="C532" s="15">
        <v>0.61377314814814821</v>
      </c>
      <c r="D532" s="20">
        <v>0</v>
      </c>
      <c r="E532" s="20">
        <v>0.76</v>
      </c>
      <c r="F532" s="20">
        <v>34</v>
      </c>
    </row>
    <row r="533" spans="1:6" x14ac:dyDescent="0.4">
      <c r="A533" s="21">
        <f t="shared" si="8"/>
        <v>45188.61378472222</v>
      </c>
      <c r="B533" s="22">
        <v>45188</v>
      </c>
      <c r="C533" s="15">
        <v>0.61378472222222225</v>
      </c>
      <c r="D533" s="20">
        <v>0</v>
      </c>
      <c r="E533" s="20">
        <v>0.76</v>
      </c>
      <c r="F533" s="20">
        <v>34</v>
      </c>
    </row>
    <row r="534" spans="1:6" x14ac:dyDescent="0.4">
      <c r="A534" s="21">
        <f t="shared" si="8"/>
        <v>45188.613796296297</v>
      </c>
      <c r="B534" s="22">
        <v>45188</v>
      </c>
      <c r="C534" s="15">
        <v>0.61379629629629628</v>
      </c>
      <c r="D534" s="20">
        <v>0</v>
      </c>
      <c r="E534" s="20">
        <v>0.76</v>
      </c>
      <c r="F534" s="20">
        <v>34</v>
      </c>
    </row>
    <row r="535" spans="1:6" x14ac:dyDescent="0.4">
      <c r="A535" s="21">
        <f t="shared" si="8"/>
        <v>45188.613807870373</v>
      </c>
      <c r="B535" s="22">
        <v>45188</v>
      </c>
      <c r="C535" s="15">
        <v>0.61380787037037032</v>
      </c>
      <c r="D535" s="20">
        <v>0</v>
      </c>
      <c r="E535" s="20">
        <v>0.76</v>
      </c>
      <c r="F535" s="20">
        <v>34</v>
      </c>
    </row>
    <row r="536" spans="1:6" x14ac:dyDescent="0.4">
      <c r="A536" s="21">
        <f t="shared" si="8"/>
        <v>45188.613819444443</v>
      </c>
      <c r="B536" s="22">
        <v>45188</v>
      </c>
      <c r="C536" s="15">
        <v>0.61381944444444447</v>
      </c>
      <c r="D536" s="20">
        <v>0</v>
      </c>
      <c r="E536" s="20">
        <v>0.76</v>
      </c>
      <c r="F536" s="20">
        <v>34</v>
      </c>
    </row>
    <row r="537" spans="1:6" x14ac:dyDescent="0.4">
      <c r="A537" s="21">
        <f t="shared" si="8"/>
        <v>45188.61383101852</v>
      </c>
      <c r="B537" s="22">
        <v>45188</v>
      </c>
      <c r="C537" s="15">
        <v>0.61383101851851851</v>
      </c>
      <c r="D537" s="20">
        <v>0</v>
      </c>
      <c r="E537" s="20">
        <v>0.76</v>
      </c>
      <c r="F537" s="20">
        <v>34</v>
      </c>
    </row>
    <row r="538" spans="1:6" x14ac:dyDescent="0.4">
      <c r="A538" s="21">
        <f t="shared" si="8"/>
        <v>45188.613842592589</v>
      </c>
      <c r="B538" s="22">
        <v>45188</v>
      </c>
      <c r="C538" s="15">
        <v>0.61384259259259266</v>
      </c>
      <c r="D538" s="20">
        <v>0</v>
      </c>
      <c r="E538" s="20">
        <v>0.75900000000000001</v>
      </c>
      <c r="F538" s="20">
        <v>34</v>
      </c>
    </row>
    <row r="539" spans="1:6" x14ac:dyDescent="0.4">
      <c r="A539" s="21">
        <f t="shared" si="8"/>
        <v>45188.613854166666</v>
      </c>
      <c r="B539" s="22">
        <v>45188</v>
      </c>
      <c r="C539" s="15">
        <v>0.6138541666666667</v>
      </c>
      <c r="D539" s="20">
        <v>0</v>
      </c>
      <c r="E539" s="20">
        <v>0.76</v>
      </c>
      <c r="F539" s="20">
        <v>34</v>
      </c>
    </row>
    <row r="540" spans="1:6" x14ac:dyDescent="0.4">
      <c r="A540" s="21">
        <f t="shared" si="8"/>
        <v>45188.613865740743</v>
      </c>
      <c r="B540" s="22">
        <v>45188</v>
      </c>
      <c r="C540" s="15">
        <v>0.61386574074074074</v>
      </c>
      <c r="D540" s="20">
        <v>0</v>
      </c>
      <c r="E540" s="20">
        <v>0.76</v>
      </c>
      <c r="F540" s="20">
        <v>34</v>
      </c>
    </row>
    <row r="541" spans="1:6" x14ac:dyDescent="0.4">
      <c r="A541" s="21">
        <f t="shared" si="8"/>
        <v>45188.613877314812</v>
      </c>
      <c r="B541" s="22">
        <v>45188</v>
      </c>
      <c r="C541" s="15">
        <v>0.61387731481481478</v>
      </c>
      <c r="D541" s="20">
        <v>0</v>
      </c>
      <c r="E541" s="20">
        <v>0.76</v>
      </c>
      <c r="F541" s="20">
        <v>34</v>
      </c>
    </row>
    <row r="542" spans="1:6" x14ac:dyDescent="0.4">
      <c r="A542" s="21">
        <f t="shared" si="8"/>
        <v>45188.613888888889</v>
      </c>
      <c r="B542" s="22">
        <v>45188</v>
      </c>
      <c r="C542" s="15">
        <v>0.61388888888888882</v>
      </c>
      <c r="D542" s="20">
        <v>0</v>
      </c>
      <c r="E542" s="20">
        <v>0.76</v>
      </c>
      <c r="F542" s="20">
        <v>34</v>
      </c>
    </row>
    <row r="543" spans="1:6" x14ac:dyDescent="0.4">
      <c r="A543" s="21">
        <f t="shared" si="8"/>
        <v>45188.613900462966</v>
      </c>
      <c r="B543" s="22">
        <v>45188</v>
      </c>
      <c r="C543" s="15">
        <v>0.61390046296296297</v>
      </c>
      <c r="D543" s="20">
        <v>0</v>
      </c>
      <c r="E543" s="20">
        <v>0.76</v>
      </c>
      <c r="F543" s="20">
        <v>34</v>
      </c>
    </row>
    <row r="544" spans="1:6" x14ac:dyDescent="0.4">
      <c r="A544" s="21">
        <f t="shared" si="8"/>
        <v>45188.613912037035</v>
      </c>
      <c r="B544" s="22">
        <v>45188</v>
      </c>
      <c r="C544" s="15">
        <v>0.61391203703703701</v>
      </c>
      <c r="D544" s="20">
        <v>0</v>
      </c>
      <c r="E544" s="20">
        <v>0.76</v>
      </c>
      <c r="F544" s="20">
        <v>34</v>
      </c>
    </row>
    <row r="545" spans="1:6" x14ac:dyDescent="0.4">
      <c r="A545" s="21">
        <f t="shared" si="8"/>
        <v>45188.613923611112</v>
      </c>
      <c r="B545" s="22">
        <v>45188</v>
      </c>
      <c r="C545" s="15">
        <v>0.61392361111111116</v>
      </c>
      <c r="D545" s="20">
        <v>0</v>
      </c>
      <c r="E545" s="20">
        <v>0.75900000000000001</v>
      </c>
      <c r="F545" s="20">
        <v>34</v>
      </c>
    </row>
    <row r="546" spans="1:6" x14ac:dyDescent="0.4">
      <c r="A546" s="21">
        <f t="shared" si="8"/>
        <v>45188.613935185182</v>
      </c>
      <c r="B546" s="22">
        <v>45188</v>
      </c>
      <c r="C546" s="15">
        <v>0.61393518518518519</v>
      </c>
      <c r="D546" s="20">
        <v>0</v>
      </c>
      <c r="E546" s="20">
        <v>0.76</v>
      </c>
      <c r="F546" s="20">
        <v>34</v>
      </c>
    </row>
    <row r="547" spans="1:6" x14ac:dyDescent="0.4">
      <c r="A547" s="21">
        <f t="shared" si="8"/>
        <v>45188.613946759258</v>
      </c>
      <c r="B547" s="22">
        <v>45188</v>
      </c>
      <c r="C547" s="15">
        <v>0.61394675925925923</v>
      </c>
      <c r="D547" s="20">
        <v>0</v>
      </c>
      <c r="E547" s="20">
        <v>0.75900000000000001</v>
      </c>
      <c r="F547" s="20">
        <v>34</v>
      </c>
    </row>
    <row r="548" spans="1:6" x14ac:dyDescent="0.4">
      <c r="A548" s="21">
        <f t="shared" si="8"/>
        <v>45188.613958333335</v>
      </c>
      <c r="B548" s="22">
        <v>45188</v>
      </c>
      <c r="C548" s="15">
        <v>0.61395833333333327</v>
      </c>
      <c r="D548" s="20">
        <v>0</v>
      </c>
      <c r="E548" s="20">
        <v>0.75900000000000001</v>
      </c>
      <c r="F548" s="20">
        <v>34</v>
      </c>
    </row>
    <row r="549" spans="1:6" x14ac:dyDescent="0.4">
      <c r="A549" s="21">
        <f t="shared" si="8"/>
        <v>45188.613969907405</v>
      </c>
      <c r="B549" s="22">
        <v>45188</v>
      </c>
      <c r="C549" s="15">
        <v>0.61396990740740742</v>
      </c>
      <c r="D549" s="20">
        <v>0</v>
      </c>
      <c r="E549" s="20">
        <v>0.76</v>
      </c>
      <c r="F549" s="20">
        <v>34</v>
      </c>
    </row>
    <row r="550" spans="1:6" x14ac:dyDescent="0.4">
      <c r="A550" s="21">
        <f t="shared" si="8"/>
        <v>45188.613981481481</v>
      </c>
      <c r="B550" s="22">
        <v>45188</v>
      </c>
      <c r="C550" s="15">
        <v>0.61398148148148146</v>
      </c>
      <c r="D550" s="20">
        <v>0</v>
      </c>
      <c r="E550" s="20">
        <v>0.75900000000000001</v>
      </c>
      <c r="F550" s="20">
        <v>34</v>
      </c>
    </row>
    <row r="551" spans="1:6" x14ac:dyDescent="0.4">
      <c r="A551" s="21">
        <f t="shared" si="8"/>
        <v>45188.613993055558</v>
      </c>
      <c r="B551" s="22">
        <v>45188</v>
      </c>
      <c r="C551" s="15">
        <v>0.61399305555555561</v>
      </c>
      <c r="D551" s="20">
        <v>0</v>
      </c>
      <c r="E551" s="20">
        <v>0.75900000000000001</v>
      </c>
      <c r="F551" s="20">
        <v>34</v>
      </c>
    </row>
    <row r="552" spans="1:6" x14ac:dyDescent="0.4">
      <c r="A552" s="21">
        <f t="shared" si="8"/>
        <v>45188.614004629628</v>
      </c>
      <c r="B552" s="22">
        <v>45188</v>
      </c>
      <c r="C552" s="15">
        <v>0.61400462962962965</v>
      </c>
      <c r="D552" s="20">
        <v>0</v>
      </c>
      <c r="E552" s="20">
        <v>0.76</v>
      </c>
      <c r="F552" s="20">
        <v>34</v>
      </c>
    </row>
    <row r="553" spans="1:6" x14ac:dyDescent="0.4">
      <c r="A553" s="21">
        <f t="shared" si="8"/>
        <v>45188.614016203705</v>
      </c>
      <c r="B553" s="22">
        <v>45188</v>
      </c>
      <c r="C553" s="15">
        <v>0.61401620370370369</v>
      </c>
      <c r="D553" s="20">
        <v>0</v>
      </c>
      <c r="E553" s="20">
        <v>0.76</v>
      </c>
      <c r="F553" s="20">
        <v>34</v>
      </c>
    </row>
    <row r="554" spans="1:6" x14ac:dyDescent="0.4">
      <c r="A554" s="21">
        <f t="shared" si="8"/>
        <v>45188.614027777781</v>
      </c>
      <c r="B554" s="22">
        <v>45188</v>
      </c>
      <c r="C554" s="15">
        <v>0.61402777777777773</v>
      </c>
      <c r="D554" s="20">
        <v>0</v>
      </c>
      <c r="E554" s="20">
        <v>0.76</v>
      </c>
      <c r="F554" s="20">
        <v>34</v>
      </c>
    </row>
    <row r="555" spans="1:6" x14ac:dyDescent="0.4">
      <c r="A555" s="21">
        <f t="shared" si="8"/>
        <v>45188.614039351851</v>
      </c>
      <c r="B555" s="22">
        <v>45188</v>
      </c>
      <c r="C555" s="15">
        <v>0.61403935185185188</v>
      </c>
      <c r="D555" s="20">
        <v>0</v>
      </c>
      <c r="E555" s="20">
        <v>0.76</v>
      </c>
      <c r="F555" s="20">
        <v>34</v>
      </c>
    </row>
    <row r="556" spans="1:6" x14ac:dyDescent="0.4">
      <c r="A556" s="21">
        <f t="shared" si="8"/>
        <v>45188.614050925928</v>
      </c>
      <c r="B556" s="22">
        <v>45188</v>
      </c>
      <c r="C556" s="15">
        <v>0.61405092592592592</v>
      </c>
      <c r="D556" s="20">
        <v>0</v>
      </c>
      <c r="E556" s="20">
        <v>0.76</v>
      </c>
      <c r="F556" s="20">
        <v>34</v>
      </c>
    </row>
    <row r="557" spans="1:6" x14ac:dyDescent="0.4">
      <c r="A557" s="21">
        <f t="shared" si="8"/>
        <v>45188.614062499997</v>
      </c>
      <c r="B557" s="22">
        <v>45188</v>
      </c>
      <c r="C557" s="15">
        <v>0.61406250000000007</v>
      </c>
      <c r="D557" s="20">
        <v>0</v>
      </c>
      <c r="E557" s="20">
        <v>0.76</v>
      </c>
      <c r="F557" s="20">
        <v>34</v>
      </c>
    </row>
    <row r="558" spans="1:6" x14ac:dyDescent="0.4">
      <c r="A558" s="21">
        <f t="shared" si="8"/>
        <v>45188.614074074074</v>
      </c>
      <c r="B558" s="22">
        <v>45188</v>
      </c>
      <c r="C558" s="15">
        <v>0.61407407407407411</v>
      </c>
      <c r="D558" s="20">
        <v>0</v>
      </c>
      <c r="E558" s="20">
        <v>0.76</v>
      </c>
      <c r="F558" s="20">
        <v>34</v>
      </c>
    </row>
    <row r="559" spans="1:6" x14ac:dyDescent="0.4">
      <c r="A559" s="21">
        <f t="shared" si="8"/>
        <v>45188.614085648151</v>
      </c>
      <c r="B559" s="22">
        <v>45188</v>
      </c>
      <c r="C559" s="15">
        <v>0.61408564814814814</v>
      </c>
      <c r="D559" s="20">
        <v>0</v>
      </c>
      <c r="E559" s="20">
        <v>0.76</v>
      </c>
      <c r="F559" s="20">
        <v>34</v>
      </c>
    </row>
    <row r="560" spans="1:6" x14ac:dyDescent="0.4">
      <c r="A560" s="21">
        <f t="shared" si="8"/>
        <v>45188.61409722222</v>
      </c>
      <c r="B560" s="22">
        <v>45188</v>
      </c>
      <c r="C560" s="15">
        <v>0.61409722222222218</v>
      </c>
      <c r="D560" s="20">
        <v>0</v>
      </c>
      <c r="E560" s="20">
        <v>0.76</v>
      </c>
      <c r="F560" s="20">
        <v>34</v>
      </c>
    </row>
    <row r="561" spans="1:6" x14ac:dyDescent="0.4">
      <c r="A561" s="21">
        <f t="shared" si="8"/>
        <v>45188.614108796297</v>
      </c>
      <c r="B561" s="22">
        <v>45188</v>
      </c>
      <c r="C561" s="15">
        <v>0.61410879629629633</v>
      </c>
      <c r="D561" s="20">
        <v>0</v>
      </c>
      <c r="E561" s="20">
        <v>0.76</v>
      </c>
      <c r="F561" s="20">
        <v>34</v>
      </c>
    </row>
    <row r="562" spans="1:6" x14ac:dyDescent="0.4">
      <c r="A562" s="21">
        <f t="shared" si="8"/>
        <v>45188.614120370374</v>
      </c>
      <c r="B562" s="22">
        <v>45188</v>
      </c>
      <c r="C562" s="15">
        <v>0.61412037037037037</v>
      </c>
      <c r="D562" s="20">
        <v>0</v>
      </c>
      <c r="E562" s="20">
        <v>0.76</v>
      </c>
      <c r="F562" s="20">
        <v>34</v>
      </c>
    </row>
    <row r="563" spans="1:6" x14ac:dyDescent="0.4">
      <c r="A563" s="21">
        <f t="shared" si="8"/>
        <v>45188.614131944443</v>
      </c>
      <c r="B563" s="22">
        <v>45188</v>
      </c>
      <c r="C563" s="15">
        <v>0.61413194444444441</v>
      </c>
      <c r="D563" s="20">
        <v>0</v>
      </c>
      <c r="E563" s="20">
        <v>0.76</v>
      </c>
      <c r="F563" s="20">
        <v>34</v>
      </c>
    </row>
    <row r="564" spans="1:6" x14ac:dyDescent="0.4">
      <c r="A564" s="21">
        <f t="shared" si="8"/>
        <v>45188.61414351852</v>
      </c>
      <c r="B564" s="22">
        <v>45188</v>
      </c>
      <c r="C564" s="15">
        <v>0.61414351851851856</v>
      </c>
      <c r="D564" s="20">
        <v>0</v>
      </c>
      <c r="E564" s="20">
        <v>0.76</v>
      </c>
      <c r="F564" s="20">
        <v>34</v>
      </c>
    </row>
    <row r="565" spans="1:6" x14ac:dyDescent="0.4">
      <c r="A565" s="21">
        <f t="shared" si="8"/>
        <v>45188.614155092589</v>
      </c>
      <c r="B565" s="22">
        <v>45188</v>
      </c>
      <c r="C565" s="15">
        <v>0.6141550925925926</v>
      </c>
      <c r="D565" s="20">
        <v>0</v>
      </c>
      <c r="E565" s="20">
        <v>0.76</v>
      </c>
      <c r="F565" s="20">
        <v>34</v>
      </c>
    </row>
    <row r="566" spans="1:6" x14ac:dyDescent="0.4">
      <c r="A566" s="21">
        <f t="shared" si="8"/>
        <v>45188.614166666666</v>
      </c>
      <c r="B566" s="22">
        <v>45188</v>
      </c>
      <c r="C566" s="15">
        <v>0.61416666666666664</v>
      </c>
      <c r="D566" s="20">
        <v>0</v>
      </c>
      <c r="E566" s="20">
        <v>0.76</v>
      </c>
      <c r="F566" s="20">
        <v>34</v>
      </c>
    </row>
    <row r="567" spans="1:6" x14ac:dyDescent="0.4">
      <c r="A567" s="21">
        <f t="shared" si="8"/>
        <v>45188.614178240743</v>
      </c>
      <c r="B567" s="22">
        <v>45188</v>
      </c>
      <c r="C567" s="15">
        <v>0.61417824074074068</v>
      </c>
      <c r="D567" s="20">
        <v>0</v>
      </c>
      <c r="E567" s="20">
        <v>0.76</v>
      </c>
      <c r="F567" s="20">
        <v>34</v>
      </c>
    </row>
    <row r="568" spans="1:6" x14ac:dyDescent="0.4">
      <c r="A568" s="21">
        <f t="shared" si="8"/>
        <v>45188.614189814813</v>
      </c>
      <c r="B568" s="22">
        <v>45188</v>
      </c>
      <c r="C568" s="15">
        <v>0.61418981481481483</v>
      </c>
      <c r="D568" s="20">
        <v>0</v>
      </c>
      <c r="E568" s="20">
        <v>0.76</v>
      </c>
      <c r="F568" s="20">
        <v>34</v>
      </c>
    </row>
    <row r="569" spans="1:6" x14ac:dyDescent="0.4">
      <c r="A569" s="21">
        <f t="shared" si="8"/>
        <v>45188.614201388889</v>
      </c>
      <c r="B569" s="22">
        <v>45188</v>
      </c>
      <c r="C569" s="15">
        <v>0.61420138888888887</v>
      </c>
      <c r="D569" s="20">
        <v>0</v>
      </c>
      <c r="E569" s="20">
        <v>0.76</v>
      </c>
      <c r="F569" s="20">
        <v>34</v>
      </c>
    </row>
    <row r="570" spans="1:6" x14ac:dyDescent="0.4">
      <c r="A570" s="21">
        <f t="shared" si="8"/>
        <v>45188.614212962966</v>
      </c>
      <c r="B570" s="22">
        <v>45188</v>
      </c>
      <c r="C570" s="15">
        <v>0.61421296296296302</v>
      </c>
      <c r="D570" s="20">
        <v>0</v>
      </c>
      <c r="E570" s="20">
        <v>0.76</v>
      </c>
      <c r="F570" s="20">
        <v>34</v>
      </c>
    </row>
    <row r="571" spans="1:6" x14ac:dyDescent="0.4">
      <c r="A571" s="21">
        <f t="shared" si="8"/>
        <v>45188.614224537036</v>
      </c>
      <c r="B571" s="22">
        <v>45188</v>
      </c>
      <c r="C571" s="15">
        <v>0.61422453703703705</v>
      </c>
      <c r="D571" s="20">
        <v>0</v>
      </c>
      <c r="E571" s="20">
        <v>0.76</v>
      </c>
      <c r="F571" s="20">
        <v>34</v>
      </c>
    </row>
    <row r="572" spans="1:6" x14ac:dyDescent="0.4">
      <c r="A572" s="21">
        <f t="shared" si="8"/>
        <v>45188.614236111112</v>
      </c>
      <c r="B572" s="22">
        <v>45188</v>
      </c>
      <c r="C572" s="15">
        <v>0.61423611111111109</v>
      </c>
      <c r="D572" s="20">
        <v>0</v>
      </c>
      <c r="E572" s="20">
        <v>0.76</v>
      </c>
      <c r="F572" s="20">
        <v>34</v>
      </c>
    </row>
    <row r="573" spans="1:6" x14ac:dyDescent="0.4">
      <c r="A573" s="21">
        <f t="shared" si="8"/>
        <v>45188.614247685182</v>
      </c>
      <c r="B573" s="22">
        <v>45188</v>
      </c>
      <c r="C573" s="15">
        <v>0.61424768518518513</v>
      </c>
      <c r="D573" s="20">
        <v>0</v>
      </c>
      <c r="E573" s="20">
        <v>0.76</v>
      </c>
      <c r="F573" s="20">
        <v>34</v>
      </c>
    </row>
    <row r="574" spans="1:6" x14ac:dyDescent="0.4">
      <c r="A574" s="21">
        <f t="shared" si="8"/>
        <v>45188.614259259259</v>
      </c>
      <c r="B574" s="22">
        <v>45188</v>
      </c>
      <c r="C574" s="15">
        <v>0.61425925925925928</v>
      </c>
      <c r="D574" s="20">
        <v>0</v>
      </c>
      <c r="E574" s="20">
        <v>0.76</v>
      </c>
      <c r="F574" s="20">
        <v>34</v>
      </c>
    </row>
    <row r="575" spans="1:6" x14ac:dyDescent="0.4">
      <c r="A575" s="21">
        <f t="shared" si="8"/>
        <v>45188.614270833335</v>
      </c>
      <c r="B575" s="22">
        <v>45188</v>
      </c>
      <c r="C575" s="15">
        <v>0.61427083333333332</v>
      </c>
      <c r="D575" s="20">
        <v>0</v>
      </c>
      <c r="E575" s="20">
        <v>0.76</v>
      </c>
      <c r="F575" s="20">
        <v>34</v>
      </c>
    </row>
    <row r="576" spans="1:6" x14ac:dyDescent="0.4">
      <c r="A576" s="21">
        <f t="shared" si="8"/>
        <v>45188.614282407405</v>
      </c>
      <c r="B576" s="22">
        <v>45188</v>
      </c>
      <c r="C576" s="15">
        <v>0.61428240740740747</v>
      </c>
      <c r="D576" s="20">
        <v>0</v>
      </c>
      <c r="E576" s="20">
        <v>0.76</v>
      </c>
      <c r="F576" s="20">
        <v>34</v>
      </c>
    </row>
    <row r="577" spans="1:6" x14ac:dyDescent="0.4">
      <c r="A577" s="21">
        <f t="shared" si="8"/>
        <v>45188.614293981482</v>
      </c>
      <c r="B577" s="22">
        <v>45188</v>
      </c>
      <c r="C577" s="15">
        <v>0.61429398148148151</v>
      </c>
      <c r="D577" s="20">
        <v>0</v>
      </c>
      <c r="E577" s="20">
        <v>0.76</v>
      </c>
      <c r="F577" s="20">
        <v>34</v>
      </c>
    </row>
    <row r="578" spans="1:6" x14ac:dyDescent="0.4">
      <c r="A578" s="21">
        <f t="shared" ref="A578:A641" si="9">B578+C578+D578/24/60/60/1000</f>
        <v>45188.614305555559</v>
      </c>
      <c r="B578" s="22">
        <v>45188</v>
      </c>
      <c r="C578" s="15">
        <v>0.61430555555555555</v>
      </c>
      <c r="D578" s="20">
        <v>0</v>
      </c>
      <c r="E578" s="20">
        <v>0.76</v>
      </c>
      <c r="F578" s="20">
        <v>34</v>
      </c>
    </row>
    <row r="579" spans="1:6" x14ac:dyDescent="0.4">
      <c r="A579" s="21">
        <f t="shared" si="9"/>
        <v>45188.614317129628</v>
      </c>
      <c r="B579" s="22">
        <v>45188</v>
      </c>
      <c r="C579" s="15">
        <v>0.61431712962962959</v>
      </c>
      <c r="D579" s="20">
        <v>0</v>
      </c>
      <c r="E579" s="20">
        <v>0.76</v>
      </c>
      <c r="F579" s="20">
        <v>34</v>
      </c>
    </row>
    <row r="580" spans="1:6" x14ac:dyDescent="0.4">
      <c r="A580" s="21">
        <f t="shared" si="9"/>
        <v>45188.614328703705</v>
      </c>
      <c r="B580" s="22">
        <v>45188</v>
      </c>
      <c r="C580" s="15">
        <v>0.61432870370370374</v>
      </c>
      <c r="D580" s="20">
        <v>0</v>
      </c>
      <c r="E580" s="20">
        <v>0.76</v>
      </c>
      <c r="F580" s="20">
        <v>34</v>
      </c>
    </row>
    <row r="581" spans="1:6" x14ac:dyDescent="0.4">
      <c r="A581" s="21">
        <f t="shared" si="9"/>
        <v>45188.614340277774</v>
      </c>
      <c r="B581" s="22">
        <v>45188</v>
      </c>
      <c r="C581" s="15">
        <v>0.61434027777777778</v>
      </c>
      <c r="D581" s="20">
        <v>0</v>
      </c>
      <c r="E581" s="20">
        <v>0.76</v>
      </c>
      <c r="F581" s="20">
        <v>34</v>
      </c>
    </row>
    <row r="582" spans="1:6" x14ac:dyDescent="0.4">
      <c r="A582" s="21">
        <f t="shared" si="9"/>
        <v>45188.614351851851</v>
      </c>
      <c r="B582" s="22">
        <v>45188</v>
      </c>
      <c r="C582" s="15">
        <v>0.61435185185185182</v>
      </c>
      <c r="D582" s="20">
        <v>0</v>
      </c>
      <c r="E582" s="20">
        <v>0.76</v>
      </c>
      <c r="F582" s="20">
        <v>34</v>
      </c>
    </row>
    <row r="583" spans="1:6" x14ac:dyDescent="0.4">
      <c r="A583" s="21">
        <f t="shared" si="9"/>
        <v>45188.614363425928</v>
      </c>
      <c r="B583" s="22">
        <v>45188</v>
      </c>
      <c r="C583" s="15">
        <v>0.61436342592592597</v>
      </c>
      <c r="D583" s="20">
        <v>0</v>
      </c>
      <c r="E583" s="20">
        <v>0.76</v>
      </c>
      <c r="F583" s="20">
        <v>34</v>
      </c>
    </row>
    <row r="584" spans="1:6" x14ac:dyDescent="0.4">
      <c r="A584" s="21">
        <f t="shared" si="9"/>
        <v>45188.614374999997</v>
      </c>
      <c r="B584" s="22">
        <v>45188</v>
      </c>
      <c r="C584" s="15">
        <v>0.614375</v>
      </c>
      <c r="D584" s="20">
        <v>0</v>
      </c>
      <c r="E584" s="20">
        <v>0.76</v>
      </c>
      <c r="F584" s="20">
        <v>34</v>
      </c>
    </row>
    <row r="585" spans="1:6" x14ac:dyDescent="0.4">
      <c r="A585" s="21">
        <f t="shared" si="9"/>
        <v>45188.614386574074</v>
      </c>
      <c r="B585" s="22">
        <v>45188</v>
      </c>
      <c r="C585" s="15">
        <v>0.61438657407407404</v>
      </c>
      <c r="D585" s="20">
        <v>0</v>
      </c>
      <c r="E585" s="20">
        <v>0.76</v>
      </c>
      <c r="F585" s="20">
        <v>34</v>
      </c>
    </row>
    <row r="586" spans="1:6" x14ac:dyDescent="0.4">
      <c r="A586" s="21">
        <f t="shared" si="9"/>
        <v>45188.614398148151</v>
      </c>
      <c r="B586" s="22">
        <v>45188</v>
      </c>
      <c r="C586" s="15">
        <v>0.61439814814814808</v>
      </c>
      <c r="D586" s="20">
        <v>0</v>
      </c>
      <c r="E586" s="20">
        <v>0.76</v>
      </c>
      <c r="F586" s="20">
        <v>34</v>
      </c>
    </row>
    <row r="587" spans="1:6" x14ac:dyDescent="0.4">
      <c r="A587" s="21">
        <f t="shared" si="9"/>
        <v>45188.61440972222</v>
      </c>
      <c r="B587" s="22">
        <v>45188</v>
      </c>
      <c r="C587" s="15">
        <v>0.61440972222222223</v>
      </c>
      <c r="D587" s="20">
        <v>0</v>
      </c>
      <c r="E587" s="20">
        <v>0.76</v>
      </c>
      <c r="F587" s="20">
        <v>34</v>
      </c>
    </row>
    <row r="588" spans="1:6" x14ac:dyDescent="0.4">
      <c r="A588" s="21">
        <f t="shared" si="9"/>
        <v>45188.614421296297</v>
      </c>
      <c r="B588" s="22">
        <v>45188</v>
      </c>
      <c r="C588" s="15">
        <v>0.61442129629629627</v>
      </c>
      <c r="D588" s="20">
        <v>0</v>
      </c>
      <c r="E588" s="20">
        <v>0.76</v>
      </c>
      <c r="F588" s="20">
        <v>34</v>
      </c>
    </row>
    <row r="589" spans="1:6" x14ac:dyDescent="0.4">
      <c r="A589" s="21">
        <f t="shared" si="9"/>
        <v>45188.614432870374</v>
      </c>
      <c r="B589" s="22">
        <v>45188</v>
      </c>
      <c r="C589" s="15">
        <v>0.61443287037037042</v>
      </c>
      <c r="D589" s="20">
        <v>0</v>
      </c>
      <c r="E589" s="20">
        <v>0.76</v>
      </c>
      <c r="F589" s="20">
        <v>34</v>
      </c>
    </row>
    <row r="590" spans="1:6" x14ac:dyDescent="0.4">
      <c r="A590" s="21">
        <f t="shared" si="9"/>
        <v>45188.614444444444</v>
      </c>
      <c r="B590" s="22">
        <v>45188</v>
      </c>
      <c r="C590" s="15">
        <v>0.61444444444444446</v>
      </c>
      <c r="D590" s="20">
        <v>0</v>
      </c>
      <c r="E590" s="20">
        <v>0.76</v>
      </c>
      <c r="F590" s="20">
        <v>34</v>
      </c>
    </row>
    <row r="591" spans="1:6" x14ac:dyDescent="0.4">
      <c r="A591" s="21">
        <f t="shared" si="9"/>
        <v>45188.61445601852</v>
      </c>
      <c r="B591" s="22">
        <v>45188</v>
      </c>
      <c r="C591" s="15">
        <v>0.6144560185185185</v>
      </c>
      <c r="D591" s="20">
        <v>0</v>
      </c>
      <c r="E591" s="20">
        <v>0.76</v>
      </c>
      <c r="F591" s="20">
        <v>34</v>
      </c>
    </row>
    <row r="592" spans="1:6" x14ac:dyDescent="0.4">
      <c r="A592" s="21">
        <f t="shared" si="9"/>
        <v>45188.61446759259</v>
      </c>
      <c r="B592" s="22">
        <v>45188</v>
      </c>
      <c r="C592" s="15">
        <v>0.61446759259259254</v>
      </c>
      <c r="D592" s="20">
        <v>0</v>
      </c>
      <c r="E592" s="20">
        <v>0.76</v>
      </c>
      <c r="F592" s="20">
        <v>34</v>
      </c>
    </row>
    <row r="593" spans="1:6" x14ac:dyDescent="0.4">
      <c r="A593" s="21">
        <f t="shared" si="9"/>
        <v>45188.614479166667</v>
      </c>
      <c r="B593" s="22">
        <v>45188</v>
      </c>
      <c r="C593" s="15">
        <v>0.61447916666666669</v>
      </c>
      <c r="D593" s="20">
        <v>0</v>
      </c>
      <c r="E593" s="20">
        <v>0.76</v>
      </c>
      <c r="F593" s="20">
        <v>34</v>
      </c>
    </row>
    <row r="594" spans="1:6" x14ac:dyDescent="0.4">
      <c r="A594" s="21">
        <f t="shared" si="9"/>
        <v>45188.614490740743</v>
      </c>
      <c r="B594" s="22">
        <v>45188</v>
      </c>
      <c r="C594" s="15">
        <v>0.61449074074074073</v>
      </c>
      <c r="D594" s="20">
        <v>0</v>
      </c>
      <c r="E594" s="20">
        <v>0.76</v>
      </c>
      <c r="F594" s="20">
        <v>34</v>
      </c>
    </row>
    <row r="595" spans="1:6" x14ac:dyDescent="0.4">
      <c r="A595" s="21">
        <f t="shared" si="9"/>
        <v>45188.614502314813</v>
      </c>
      <c r="B595" s="22">
        <v>45188</v>
      </c>
      <c r="C595" s="15">
        <v>0.61450231481481488</v>
      </c>
      <c r="D595" s="20">
        <v>0</v>
      </c>
      <c r="E595" s="20">
        <v>0.76</v>
      </c>
      <c r="F595" s="20">
        <v>34</v>
      </c>
    </row>
    <row r="596" spans="1:6" x14ac:dyDescent="0.4">
      <c r="A596" s="21">
        <f t="shared" si="9"/>
        <v>45188.61451388889</v>
      </c>
      <c r="B596" s="22">
        <v>45188</v>
      </c>
      <c r="C596" s="15">
        <v>0.61451388888888892</v>
      </c>
      <c r="D596" s="20">
        <v>0</v>
      </c>
      <c r="E596" s="20">
        <v>0.76</v>
      </c>
      <c r="F596" s="20">
        <v>34</v>
      </c>
    </row>
    <row r="597" spans="1:6" x14ac:dyDescent="0.4">
      <c r="A597" s="21">
        <f t="shared" si="9"/>
        <v>45188.614525462966</v>
      </c>
      <c r="B597" s="22">
        <v>45188</v>
      </c>
      <c r="C597" s="15">
        <v>0.61452546296296295</v>
      </c>
      <c r="D597" s="20">
        <v>0</v>
      </c>
      <c r="E597" s="20">
        <v>0.76</v>
      </c>
      <c r="F597" s="20">
        <v>34</v>
      </c>
    </row>
    <row r="598" spans="1:6" x14ac:dyDescent="0.4">
      <c r="A598" s="21">
        <f t="shared" si="9"/>
        <v>45188.614537037036</v>
      </c>
      <c r="B598" s="22">
        <v>45188</v>
      </c>
      <c r="C598" s="15">
        <v>0.61453703703703699</v>
      </c>
      <c r="D598" s="20">
        <v>0</v>
      </c>
      <c r="E598" s="20">
        <v>0.76</v>
      </c>
      <c r="F598" s="20">
        <v>34</v>
      </c>
    </row>
    <row r="599" spans="1:6" x14ac:dyDescent="0.4">
      <c r="A599" s="21">
        <f t="shared" si="9"/>
        <v>45188.614548611113</v>
      </c>
      <c r="B599" s="22">
        <v>45188</v>
      </c>
      <c r="C599" s="15">
        <v>0.61454861111111114</v>
      </c>
      <c r="D599" s="20">
        <v>0</v>
      </c>
      <c r="E599" s="20">
        <v>0.76</v>
      </c>
      <c r="F599" s="20">
        <v>34</v>
      </c>
    </row>
    <row r="600" spans="1:6" x14ac:dyDescent="0.4">
      <c r="A600" s="21">
        <f t="shared" si="9"/>
        <v>45188.614560185182</v>
      </c>
      <c r="B600" s="22">
        <v>45188</v>
      </c>
      <c r="C600" s="15">
        <v>0.61456018518518518</v>
      </c>
      <c r="D600" s="20">
        <v>0</v>
      </c>
      <c r="E600" s="20">
        <v>0.76</v>
      </c>
      <c r="F600" s="20">
        <v>34</v>
      </c>
    </row>
    <row r="601" spans="1:6" x14ac:dyDescent="0.4">
      <c r="A601" s="21">
        <f t="shared" si="9"/>
        <v>45188.614571759259</v>
      </c>
      <c r="B601" s="22">
        <v>45188</v>
      </c>
      <c r="C601" s="15">
        <v>0.61457175925925933</v>
      </c>
      <c r="D601" s="20">
        <v>0</v>
      </c>
      <c r="E601" s="20">
        <v>0.76</v>
      </c>
      <c r="F601" s="20">
        <v>34</v>
      </c>
    </row>
    <row r="602" spans="1:6" x14ac:dyDescent="0.4">
      <c r="A602" s="21">
        <f t="shared" si="9"/>
        <v>45188.614583333336</v>
      </c>
      <c r="B602" s="22">
        <v>45188</v>
      </c>
      <c r="C602" s="15">
        <v>0.61458333333333337</v>
      </c>
      <c r="D602" s="20">
        <v>0</v>
      </c>
      <c r="E602" s="20">
        <v>0.76</v>
      </c>
      <c r="F602" s="20">
        <v>34</v>
      </c>
    </row>
    <row r="603" spans="1:6" x14ac:dyDescent="0.4">
      <c r="A603" s="21">
        <f t="shared" si="9"/>
        <v>45188.614594907405</v>
      </c>
      <c r="B603" s="22">
        <v>45188</v>
      </c>
      <c r="C603" s="15">
        <v>0.61459490740740741</v>
      </c>
      <c r="D603" s="20">
        <v>0</v>
      </c>
      <c r="E603" s="20">
        <v>0.76</v>
      </c>
      <c r="F603" s="20">
        <v>34</v>
      </c>
    </row>
    <row r="604" spans="1:6" x14ac:dyDescent="0.4">
      <c r="A604" s="21">
        <f t="shared" si="9"/>
        <v>45188.614606481482</v>
      </c>
      <c r="B604" s="22">
        <v>45188</v>
      </c>
      <c r="C604" s="15">
        <v>0.61460648148148145</v>
      </c>
      <c r="D604" s="20">
        <v>0</v>
      </c>
      <c r="E604" s="20">
        <v>0.76</v>
      </c>
      <c r="F604" s="20">
        <v>34</v>
      </c>
    </row>
    <row r="605" spans="1:6" x14ac:dyDescent="0.4">
      <c r="A605" s="21">
        <f t="shared" si="9"/>
        <v>45188.614618055559</v>
      </c>
      <c r="B605" s="22">
        <v>45188</v>
      </c>
      <c r="C605" s="15">
        <v>0.61461805555555549</v>
      </c>
      <c r="D605" s="20">
        <v>0</v>
      </c>
      <c r="E605" s="20">
        <v>0.76</v>
      </c>
      <c r="F605" s="20">
        <v>34</v>
      </c>
    </row>
    <row r="606" spans="1:6" x14ac:dyDescent="0.4">
      <c r="A606" s="21">
        <f t="shared" si="9"/>
        <v>45188.614629629628</v>
      </c>
      <c r="B606" s="22">
        <v>45188</v>
      </c>
      <c r="C606" s="15">
        <v>0.61462962962962964</v>
      </c>
      <c r="D606" s="20">
        <v>0</v>
      </c>
      <c r="E606" s="20">
        <v>0.76</v>
      </c>
      <c r="F606" s="20">
        <v>33.9</v>
      </c>
    </row>
    <row r="607" spans="1:6" x14ac:dyDescent="0.4">
      <c r="A607" s="21">
        <f t="shared" si="9"/>
        <v>45188.614641203705</v>
      </c>
      <c r="B607" s="22">
        <v>45188</v>
      </c>
      <c r="C607" s="15">
        <v>0.61464120370370368</v>
      </c>
      <c r="D607" s="20">
        <v>0</v>
      </c>
      <c r="E607" s="20">
        <v>0.76</v>
      </c>
      <c r="F607" s="20">
        <v>33.9</v>
      </c>
    </row>
    <row r="608" spans="1:6" x14ac:dyDescent="0.4">
      <c r="A608" s="21">
        <f t="shared" si="9"/>
        <v>45188.614652777775</v>
      </c>
      <c r="B608" s="22">
        <v>45188</v>
      </c>
      <c r="C608" s="15">
        <v>0.61465277777777783</v>
      </c>
      <c r="D608" s="20">
        <v>0</v>
      </c>
      <c r="E608" s="20">
        <v>0.76</v>
      </c>
      <c r="F608" s="20">
        <v>33.9</v>
      </c>
    </row>
    <row r="609" spans="1:6" x14ac:dyDescent="0.4">
      <c r="A609" s="21">
        <f t="shared" si="9"/>
        <v>45188.614664351851</v>
      </c>
      <c r="B609" s="22">
        <v>45188</v>
      </c>
      <c r="C609" s="15">
        <v>0.61466435185185186</v>
      </c>
      <c r="D609" s="20">
        <v>0</v>
      </c>
      <c r="E609" s="20">
        <v>0.75900000000000001</v>
      </c>
      <c r="F609" s="20">
        <v>33.9</v>
      </c>
    </row>
    <row r="610" spans="1:6" x14ac:dyDescent="0.4">
      <c r="A610" s="21">
        <f t="shared" si="9"/>
        <v>45188.614675925928</v>
      </c>
      <c r="B610" s="22">
        <v>45188</v>
      </c>
      <c r="C610" s="15">
        <v>0.6146759259259259</v>
      </c>
      <c r="D610" s="20">
        <v>0</v>
      </c>
      <c r="E610" s="20">
        <v>0.75900000000000001</v>
      </c>
      <c r="F610" s="20">
        <v>33.9</v>
      </c>
    </row>
    <row r="611" spans="1:6" x14ac:dyDescent="0.4">
      <c r="A611" s="21">
        <f t="shared" si="9"/>
        <v>45188.614687499998</v>
      </c>
      <c r="B611" s="22">
        <v>45188</v>
      </c>
      <c r="C611" s="15">
        <v>0.61468749999999994</v>
      </c>
      <c r="D611" s="20">
        <v>0</v>
      </c>
      <c r="E611" s="20">
        <v>0.76</v>
      </c>
      <c r="F611" s="20">
        <v>33.9</v>
      </c>
    </row>
    <row r="612" spans="1:6" x14ac:dyDescent="0.4">
      <c r="A612" s="21">
        <f t="shared" si="9"/>
        <v>45188.614699074074</v>
      </c>
      <c r="B612" s="22">
        <v>45188</v>
      </c>
      <c r="C612" s="15">
        <v>0.61469907407407409</v>
      </c>
      <c r="D612" s="20">
        <v>0</v>
      </c>
      <c r="E612" s="20">
        <v>0.76</v>
      </c>
      <c r="F612" s="20">
        <v>33.9</v>
      </c>
    </row>
    <row r="613" spans="1:6" x14ac:dyDescent="0.4">
      <c r="A613" s="21">
        <f t="shared" si="9"/>
        <v>45188.614710648151</v>
      </c>
      <c r="B613" s="22">
        <v>45188</v>
      </c>
      <c r="C613" s="15">
        <v>0.61471064814814813</v>
      </c>
      <c r="D613" s="20">
        <v>0</v>
      </c>
      <c r="E613" s="20">
        <v>0.76</v>
      </c>
      <c r="F613" s="20">
        <v>33.9</v>
      </c>
    </row>
    <row r="614" spans="1:6" x14ac:dyDescent="0.4">
      <c r="A614" s="21">
        <f t="shared" si="9"/>
        <v>45188.614722222221</v>
      </c>
      <c r="B614" s="22">
        <v>45188</v>
      </c>
      <c r="C614" s="15">
        <v>0.61472222222222228</v>
      </c>
      <c r="D614" s="20">
        <v>0</v>
      </c>
      <c r="E614" s="20">
        <v>0.75900000000000001</v>
      </c>
      <c r="F614" s="20">
        <v>33.9</v>
      </c>
    </row>
    <row r="615" spans="1:6" x14ac:dyDescent="0.4">
      <c r="A615" s="21">
        <f t="shared" si="9"/>
        <v>45188.614733796298</v>
      </c>
      <c r="B615" s="22">
        <v>45188</v>
      </c>
      <c r="C615" s="15">
        <v>0.61473379629629632</v>
      </c>
      <c r="D615" s="20">
        <v>0</v>
      </c>
      <c r="E615" s="20">
        <v>0.76</v>
      </c>
      <c r="F615" s="20">
        <v>33.9</v>
      </c>
    </row>
    <row r="616" spans="1:6" x14ac:dyDescent="0.4">
      <c r="A616" s="21">
        <f t="shared" si="9"/>
        <v>45188.614745370367</v>
      </c>
      <c r="B616" s="22">
        <v>45188</v>
      </c>
      <c r="C616" s="15">
        <v>0.61474537037037036</v>
      </c>
      <c r="D616" s="20">
        <v>0</v>
      </c>
      <c r="E616" s="20">
        <v>0.76</v>
      </c>
      <c r="F616" s="20">
        <v>33.9</v>
      </c>
    </row>
    <row r="617" spans="1:6" x14ac:dyDescent="0.4">
      <c r="A617" s="21">
        <f t="shared" si="9"/>
        <v>45188.614756944444</v>
      </c>
      <c r="B617" s="22">
        <v>45188</v>
      </c>
      <c r="C617" s="15">
        <v>0.6147569444444444</v>
      </c>
      <c r="D617" s="20">
        <v>0</v>
      </c>
      <c r="E617" s="20">
        <v>0.75900000000000001</v>
      </c>
      <c r="F617" s="20">
        <v>33.9</v>
      </c>
    </row>
    <row r="618" spans="1:6" x14ac:dyDescent="0.4">
      <c r="A618" s="21">
        <f t="shared" si="9"/>
        <v>45188.614768518521</v>
      </c>
      <c r="B618" s="22">
        <v>45188</v>
      </c>
      <c r="C618" s="15">
        <v>0.61476851851851855</v>
      </c>
      <c r="D618" s="20">
        <v>0</v>
      </c>
      <c r="E618" s="20">
        <v>0.76</v>
      </c>
      <c r="F618" s="20">
        <v>33.9</v>
      </c>
    </row>
    <row r="619" spans="1:6" x14ac:dyDescent="0.4">
      <c r="A619" s="21">
        <f t="shared" si="9"/>
        <v>45188.61478009259</v>
      </c>
      <c r="B619" s="22">
        <v>45188</v>
      </c>
      <c r="C619" s="15">
        <v>0.61478009259259259</v>
      </c>
      <c r="D619" s="20">
        <v>0</v>
      </c>
      <c r="E619" s="20">
        <v>0.75900000000000001</v>
      </c>
      <c r="F619" s="20">
        <v>33.9</v>
      </c>
    </row>
    <row r="620" spans="1:6" x14ac:dyDescent="0.4">
      <c r="A620" s="21">
        <f t="shared" si="9"/>
        <v>45188.614791666667</v>
      </c>
      <c r="B620" s="22">
        <v>45188</v>
      </c>
      <c r="C620" s="15">
        <v>0.61479166666666674</v>
      </c>
      <c r="D620" s="20">
        <v>0</v>
      </c>
      <c r="E620" s="20">
        <v>0.76</v>
      </c>
      <c r="F620" s="20">
        <v>33.9</v>
      </c>
    </row>
    <row r="621" spans="1:6" x14ac:dyDescent="0.4">
      <c r="A621" s="21">
        <f t="shared" si="9"/>
        <v>45188.614803240744</v>
      </c>
      <c r="B621" s="22">
        <v>45188</v>
      </c>
      <c r="C621" s="15">
        <v>0.61480324074074078</v>
      </c>
      <c r="D621" s="20">
        <v>0</v>
      </c>
      <c r="E621" s="20">
        <v>0.76</v>
      </c>
      <c r="F621" s="20">
        <v>33.9</v>
      </c>
    </row>
    <row r="622" spans="1:6" x14ac:dyDescent="0.4">
      <c r="A622" s="21">
        <f t="shared" si="9"/>
        <v>45188.614814814813</v>
      </c>
      <c r="B622" s="22">
        <v>45188</v>
      </c>
      <c r="C622" s="15">
        <v>0.61481481481481481</v>
      </c>
      <c r="D622" s="20">
        <v>0</v>
      </c>
      <c r="E622" s="20">
        <v>0.76</v>
      </c>
      <c r="F622" s="20">
        <v>33.9</v>
      </c>
    </row>
    <row r="623" spans="1:6" x14ac:dyDescent="0.4">
      <c r="A623" s="21">
        <f t="shared" si="9"/>
        <v>45188.61482638889</v>
      </c>
      <c r="B623" s="22">
        <v>45188</v>
      </c>
      <c r="C623" s="15">
        <v>0.61482638888888885</v>
      </c>
      <c r="D623" s="20">
        <v>0</v>
      </c>
      <c r="E623" s="20">
        <v>0.75900000000000001</v>
      </c>
      <c r="F623" s="20">
        <v>33.9</v>
      </c>
    </row>
    <row r="624" spans="1:6" x14ac:dyDescent="0.4">
      <c r="A624" s="21">
        <f t="shared" si="9"/>
        <v>45188.614837962959</v>
      </c>
      <c r="B624" s="22">
        <v>45188</v>
      </c>
      <c r="C624" s="15">
        <v>0.61483796296296289</v>
      </c>
      <c r="D624" s="20">
        <v>0</v>
      </c>
      <c r="E624" s="20">
        <v>0.76</v>
      </c>
      <c r="F624" s="20">
        <v>33.9</v>
      </c>
    </row>
    <row r="625" spans="1:6" x14ac:dyDescent="0.4">
      <c r="A625" s="21">
        <f t="shared" si="9"/>
        <v>45188.614849537036</v>
      </c>
      <c r="B625" s="22">
        <v>45188</v>
      </c>
      <c r="C625" s="15">
        <v>0.61484953703703704</v>
      </c>
      <c r="D625" s="20">
        <v>0</v>
      </c>
      <c r="E625" s="20">
        <v>0.76</v>
      </c>
      <c r="F625" s="20">
        <v>33.9</v>
      </c>
    </row>
    <row r="626" spans="1:6" x14ac:dyDescent="0.4">
      <c r="A626" s="21">
        <f t="shared" si="9"/>
        <v>45188.614861111113</v>
      </c>
      <c r="B626" s="22">
        <v>45188</v>
      </c>
      <c r="C626" s="15">
        <v>0.61486111111111108</v>
      </c>
      <c r="D626" s="20">
        <v>0</v>
      </c>
      <c r="E626" s="20">
        <v>0.76</v>
      </c>
      <c r="F626" s="20">
        <v>33.9</v>
      </c>
    </row>
    <row r="627" spans="1:6" x14ac:dyDescent="0.4">
      <c r="A627" s="21">
        <f t="shared" si="9"/>
        <v>45188.614872685182</v>
      </c>
      <c r="B627" s="22">
        <v>45188</v>
      </c>
      <c r="C627" s="15">
        <v>0.61487268518518523</v>
      </c>
      <c r="D627" s="20">
        <v>0</v>
      </c>
      <c r="E627" s="20">
        <v>0.76</v>
      </c>
      <c r="F627" s="20">
        <v>33.9</v>
      </c>
    </row>
    <row r="628" spans="1:6" x14ac:dyDescent="0.4">
      <c r="A628" s="21">
        <f t="shared" si="9"/>
        <v>45188.614884259259</v>
      </c>
      <c r="B628" s="22">
        <v>45188</v>
      </c>
      <c r="C628" s="15">
        <v>0.61488425925925927</v>
      </c>
      <c r="D628" s="20">
        <v>0</v>
      </c>
      <c r="E628" s="20">
        <v>0.76</v>
      </c>
      <c r="F628" s="20">
        <v>33.9</v>
      </c>
    </row>
    <row r="629" spans="1:6" x14ac:dyDescent="0.4">
      <c r="A629" s="21">
        <f t="shared" si="9"/>
        <v>45188.614895833336</v>
      </c>
      <c r="B629" s="22">
        <v>45188</v>
      </c>
      <c r="C629" s="15">
        <v>0.61489583333333331</v>
      </c>
      <c r="D629" s="20">
        <v>0</v>
      </c>
      <c r="E629" s="20">
        <v>0.76</v>
      </c>
      <c r="F629" s="20">
        <v>33.9</v>
      </c>
    </row>
    <row r="630" spans="1:6" x14ac:dyDescent="0.4">
      <c r="A630" s="21">
        <f t="shared" si="9"/>
        <v>45188.614907407406</v>
      </c>
      <c r="B630" s="22">
        <v>45188</v>
      </c>
      <c r="C630" s="15">
        <v>0.61490740740740735</v>
      </c>
      <c r="D630" s="20">
        <v>0</v>
      </c>
      <c r="E630" s="20">
        <v>0.76</v>
      </c>
      <c r="F630" s="20">
        <v>33.9</v>
      </c>
    </row>
    <row r="631" spans="1:6" x14ac:dyDescent="0.4">
      <c r="A631" s="21">
        <f t="shared" si="9"/>
        <v>45188.614918981482</v>
      </c>
      <c r="B631" s="22">
        <v>45188</v>
      </c>
      <c r="C631" s="15">
        <v>0.6149189814814815</v>
      </c>
      <c r="D631" s="20">
        <v>0</v>
      </c>
      <c r="E631" s="20">
        <v>0.76</v>
      </c>
      <c r="F631" s="20">
        <v>33.9</v>
      </c>
    </row>
    <row r="632" spans="1:6" x14ac:dyDescent="0.4">
      <c r="A632" s="21">
        <f t="shared" si="9"/>
        <v>45188.614930555559</v>
      </c>
      <c r="B632" s="22">
        <v>45188</v>
      </c>
      <c r="C632" s="15">
        <v>0.61493055555555554</v>
      </c>
      <c r="D632" s="20">
        <v>0</v>
      </c>
      <c r="E632" s="20">
        <v>0.76</v>
      </c>
      <c r="F632" s="20">
        <v>33.9</v>
      </c>
    </row>
    <row r="633" spans="1:6" x14ac:dyDescent="0.4">
      <c r="A633" s="21">
        <f t="shared" si="9"/>
        <v>45188.614942129629</v>
      </c>
      <c r="B633" s="22">
        <v>45188</v>
      </c>
      <c r="C633" s="15">
        <v>0.61494212962962969</v>
      </c>
      <c r="D633" s="20">
        <v>0</v>
      </c>
      <c r="E633" s="20">
        <v>0.76</v>
      </c>
      <c r="F633" s="20">
        <v>33.9</v>
      </c>
    </row>
    <row r="634" spans="1:6" x14ac:dyDescent="0.4">
      <c r="A634" s="21">
        <f t="shared" si="9"/>
        <v>45188.614953703705</v>
      </c>
      <c r="B634" s="22">
        <v>45188</v>
      </c>
      <c r="C634" s="15">
        <v>0.61495370370370372</v>
      </c>
      <c r="D634" s="20">
        <v>0</v>
      </c>
      <c r="E634" s="20">
        <v>0.76</v>
      </c>
      <c r="F634" s="20">
        <v>33.9</v>
      </c>
    </row>
    <row r="635" spans="1:6" x14ac:dyDescent="0.4">
      <c r="A635" s="21">
        <f t="shared" si="9"/>
        <v>45188.614965277775</v>
      </c>
      <c r="B635" s="22">
        <v>45188</v>
      </c>
      <c r="C635" s="15">
        <v>0.61496527777777776</v>
      </c>
      <c r="D635" s="20">
        <v>0</v>
      </c>
      <c r="E635" s="20">
        <v>0.76</v>
      </c>
      <c r="F635" s="20">
        <v>33.9</v>
      </c>
    </row>
    <row r="636" spans="1:6" x14ac:dyDescent="0.4">
      <c r="A636" s="21">
        <f t="shared" si="9"/>
        <v>45188.614976851852</v>
      </c>
      <c r="B636" s="22">
        <v>45188</v>
      </c>
      <c r="C636" s="15">
        <v>0.6149768518518518</v>
      </c>
      <c r="D636" s="20">
        <v>0</v>
      </c>
      <c r="E636" s="20">
        <v>0.76</v>
      </c>
      <c r="F636" s="20">
        <v>33.9</v>
      </c>
    </row>
    <row r="637" spans="1:6" x14ac:dyDescent="0.4">
      <c r="A637" s="21">
        <f t="shared" si="9"/>
        <v>45188.614988425928</v>
      </c>
      <c r="B637" s="22">
        <v>45188</v>
      </c>
      <c r="C637" s="15">
        <v>0.61498842592592595</v>
      </c>
      <c r="D637" s="20">
        <v>0</v>
      </c>
      <c r="E637" s="20">
        <v>0.76</v>
      </c>
      <c r="F637" s="20">
        <v>33.9</v>
      </c>
    </row>
    <row r="638" spans="1:6" x14ac:dyDescent="0.4">
      <c r="A638" s="21">
        <f t="shared" si="9"/>
        <v>45188.614999999998</v>
      </c>
      <c r="B638" s="22">
        <v>45188</v>
      </c>
      <c r="C638" s="15">
        <v>0.61499999999999999</v>
      </c>
      <c r="D638" s="20">
        <v>0</v>
      </c>
      <c r="E638" s="20">
        <v>0.76</v>
      </c>
      <c r="F638" s="20">
        <v>33.9</v>
      </c>
    </row>
    <row r="639" spans="1:6" x14ac:dyDescent="0.4">
      <c r="A639" s="21">
        <f t="shared" si="9"/>
        <v>45188.615011574075</v>
      </c>
      <c r="B639" s="22">
        <v>45188</v>
      </c>
      <c r="C639" s="15">
        <v>0.61501157407407414</v>
      </c>
      <c r="D639" s="20">
        <v>0</v>
      </c>
      <c r="E639" s="20">
        <v>0.76</v>
      </c>
      <c r="F639" s="20">
        <v>33.9</v>
      </c>
    </row>
    <row r="640" spans="1:6" x14ac:dyDescent="0.4">
      <c r="A640" s="21">
        <f t="shared" si="9"/>
        <v>45188.615023148152</v>
      </c>
      <c r="B640" s="22">
        <v>45188</v>
      </c>
      <c r="C640" s="15">
        <v>0.61502314814814818</v>
      </c>
      <c r="D640" s="20">
        <v>0</v>
      </c>
      <c r="E640" s="20">
        <v>0.76</v>
      </c>
      <c r="F640" s="20">
        <v>33.9</v>
      </c>
    </row>
    <row r="641" spans="1:6" x14ac:dyDescent="0.4">
      <c r="A641" s="21">
        <f t="shared" si="9"/>
        <v>45188.615034722221</v>
      </c>
      <c r="B641" s="22">
        <v>45188</v>
      </c>
      <c r="C641" s="15">
        <v>0.61503472222222222</v>
      </c>
      <c r="D641" s="20">
        <v>0</v>
      </c>
      <c r="E641" s="20">
        <v>0.76</v>
      </c>
      <c r="F641" s="20">
        <v>33.9</v>
      </c>
    </row>
    <row r="642" spans="1:6" x14ac:dyDescent="0.4">
      <c r="A642" s="21">
        <f t="shared" ref="A642:A705" si="10">B642+C642+D642/24/60/60/1000</f>
        <v>45188.615046296298</v>
      </c>
      <c r="B642" s="22">
        <v>45188</v>
      </c>
      <c r="C642" s="15">
        <v>0.61504629629629626</v>
      </c>
      <c r="D642" s="20">
        <v>0</v>
      </c>
      <c r="E642" s="20">
        <v>0.75900000000000001</v>
      </c>
      <c r="F642" s="20">
        <v>33.9</v>
      </c>
    </row>
    <row r="643" spans="1:6" x14ac:dyDescent="0.4">
      <c r="A643" s="21">
        <f t="shared" si="10"/>
        <v>45188.615057870367</v>
      </c>
      <c r="B643" s="22">
        <v>45188</v>
      </c>
      <c r="C643" s="15">
        <v>0.6150578703703703</v>
      </c>
      <c r="D643" s="20">
        <v>0</v>
      </c>
      <c r="E643" s="20">
        <v>0.76</v>
      </c>
      <c r="F643" s="20">
        <v>33.9</v>
      </c>
    </row>
    <row r="644" spans="1:6" x14ac:dyDescent="0.4">
      <c r="A644" s="21">
        <f t="shared" si="10"/>
        <v>45188.615069444444</v>
      </c>
      <c r="B644" s="22">
        <v>45188</v>
      </c>
      <c r="C644" s="15">
        <v>0.61506944444444445</v>
      </c>
      <c r="D644" s="20">
        <v>0</v>
      </c>
      <c r="E644" s="20">
        <v>0.76</v>
      </c>
      <c r="F644" s="20">
        <v>33.9</v>
      </c>
    </row>
    <row r="645" spans="1:6" x14ac:dyDescent="0.4">
      <c r="A645" s="21">
        <f t="shared" si="10"/>
        <v>45188.615081018521</v>
      </c>
      <c r="B645" s="22">
        <v>45188</v>
      </c>
      <c r="C645" s="15">
        <v>0.61508101851851849</v>
      </c>
      <c r="D645" s="20">
        <v>0</v>
      </c>
      <c r="E645" s="20">
        <v>0.76</v>
      </c>
      <c r="F645" s="20">
        <v>33.9</v>
      </c>
    </row>
    <row r="646" spans="1:6" x14ac:dyDescent="0.4">
      <c r="A646" s="21">
        <f t="shared" si="10"/>
        <v>45188.61509259259</v>
      </c>
      <c r="B646" s="22">
        <v>45188</v>
      </c>
      <c r="C646" s="15">
        <v>0.61509259259259264</v>
      </c>
      <c r="D646" s="20">
        <v>0</v>
      </c>
      <c r="E646" s="20">
        <v>0.76</v>
      </c>
      <c r="F646" s="20">
        <v>33.9</v>
      </c>
    </row>
    <row r="647" spans="1:6" x14ac:dyDescent="0.4">
      <c r="A647" s="21">
        <f t="shared" si="10"/>
        <v>45188.615104166667</v>
      </c>
      <c r="B647" s="22">
        <v>45188</v>
      </c>
      <c r="C647" s="15">
        <v>0.61510416666666667</v>
      </c>
      <c r="D647" s="20">
        <v>0</v>
      </c>
      <c r="E647" s="20">
        <v>0.76</v>
      </c>
      <c r="F647" s="20">
        <v>33.9</v>
      </c>
    </row>
    <row r="648" spans="1:6" x14ac:dyDescent="0.4">
      <c r="A648" s="21">
        <f t="shared" si="10"/>
        <v>45188.615115740744</v>
      </c>
      <c r="B648" s="22">
        <v>45188</v>
      </c>
      <c r="C648" s="15">
        <v>0.61511574074074071</v>
      </c>
      <c r="D648" s="20">
        <v>0</v>
      </c>
      <c r="E648" s="20">
        <v>0.76</v>
      </c>
      <c r="F648" s="20">
        <v>33.9</v>
      </c>
    </row>
    <row r="649" spans="1:6" x14ac:dyDescent="0.4">
      <c r="A649" s="21">
        <f t="shared" si="10"/>
        <v>45188.615127314813</v>
      </c>
      <c r="B649" s="22">
        <v>45188</v>
      </c>
      <c r="C649" s="15">
        <v>0.61512731481481475</v>
      </c>
      <c r="D649" s="20">
        <v>0</v>
      </c>
      <c r="E649" s="20">
        <v>0.76</v>
      </c>
      <c r="F649" s="20">
        <v>33.9</v>
      </c>
    </row>
    <row r="650" spans="1:6" x14ac:dyDescent="0.4">
      <c r="A650" s="21">
        <f t="shared" si="10"/>
        <v>45188.61513888889</v>
      </c>
      <c r="B650" s="22">
        <v>45188</v>
      </c>
      <c r="C650" s="15">
        <v>0.6151388888888889</v>
      </c>
      <c r="D650" s="20">
        <v>0</v>
      </c>
      <c r="E650" s="20">
        <v>0.76</v>
      </c>
      <c r="F650" s="20">
        <v>33.9</v>
      </c>
    </row>
    <row r="651" spans="1:6" x14ac:dyDescent="0.4">
      <c r="A651" s="21">
        <f t="shared" si="10"/>
        <v>45188.61515046296</v>
      </c>
      <c r="B651" s="22">
        <v>45188</v>
      </c>
      <c r="C651" s="15">
        <v>0.61515046296296294</v>
      </c>
      <c r="D651" s="20">
        <v>0</v>
      </c>
      <c r="E651" s="20">
        <v>0.76</v>
      </c>
      <c r="F651" s="20">
        <v>33.9</v>
      </c>
    </row>
    <row r="652" spans="1:6" x14ac:dyDescent="0.4">
      <c r="A652" s="21">
        <f t="shared" si="10"/>
        <v>45188.615162037036</v>
      </c>
      <c r="B652" s="22">
        <v>45188</v>
      </c>
      <c r="C652" s="15">
        <v>0.61516203703703709</v>
      </c>
      <c r="D652" s="20">
        <v>0</v>
      </c>
      <c r="E652" s="20">
        <v>0.76</v>
      </c>
      <c r="F652" s="20">
        <v>33.9</v>
      </c>
    </row>
    <row r="653" spans="1:6" x14ac:dyDescent="0.4">
      <c r="A653" s="21">
        <f t="shared" si="10"/>
        <v>45188.615173611113</v>
      </c>
      <c r="B653" s="22">
        <v>45188</v>
      </c>
      <c r="C653" s="15">
        <v>0.61517361111111102</v>
      </c>
      <c r="D653" s="20">
        <v>0</v>
      </c>
      <c r="E653" s="20">
        <v>0.76</v>
      </c>
      <c r="F653" s="20">
        <v>33.799999999999997</v>
      </c>
    </row>
    <row r="654" spans="1:6" x14ac:dyDescent="0.4">
      <c r="A654" s="21">
        <f t="shared" si="10"/>
        <v>45188.615185185183</v>
      </c>
      <c r="B654" s="22">
        <v>45188</v>
      </c>
      <c r="C654" s="15">
        <v>0.61518518518518495</v>
      </c>
      <c r="D654" s="20">
        <v>0</v>
      </c>
      <c r="E654" s="20">
        <v>0.76</v>
      </c>
      <c r="F654" s="20">
        <v>33.799999999999997</v>
      </c>
    </row>
    <row r="655" spans="1:6" x14ac:dyDescent="0.4">
      <c r="A655" s="21">
        <f t="shared" si="10"/>
        <v>45188.61519675926</v>
      </c>
      <c r="B655" s="22">
        <v>45188</v>
      </c>
      <c r="C655" s="15">
        <v>0.61519675925925998</v>
      </c>
      <c r="D655" s="20">
        <v>0</v>
      </c>
      <c r="E655" s="20">
        <v>0.76</v>
      </c>
      <c r="F655" s="20">
        <v>33.799999999999997</v>
      </c>
    </row>
    <row r="656" spans="1:6" x14ac:dyDescent="0.4">
      <c r="A656" s="21">
        <f t="shared" si="10"/>
        <v>45188.615208333336</v>
      </c>
      <c r="B656" s="22">
        <v>45188</v>
      </c>
      <c r="C656" s="15">
        <v>0.61520833333333402</v>
      </c>
      <c r="D656" s="20">
        <v>0</v>
      </c>
      <c r="E656" s="20">
        <v>0.76</v>
      </c>
      <c r="F656" s="20">
        <v>33.799999999999997</v>
      </c>
    </row>
    <row r="657" spans="1:6" x14ac:dyDescent="0.4">
      <c r="A657" s="21">
        <f t="shared" si="10"/>
        <v>45188.615219907406</v>
      </c>
      <c r="B657" s="22">
        <v>45188</v>
      </c>
      <c r="C657" s="15">
        <v>0.61521990740740795</v>
      </c>
      <c r="D657" s="20">
        <v>0</v>
      </c>
      <c r="E657" s="20">
        <v>0.76</v>
      </c>
      <c r="F657" s="20">
        <v>33.799999999999997</v>
      </c>
    </row>
    <row r="658" spans="1:6" x14ac:dyDescent="0.4">
      <c r="A658" s="21">
        <f t="shared" si="10"/>
        <v>45188.615231481483</v>
      </c>
      <c r="B658" s="22">
        <v>45188</v>
      </c>
      <c r="C658" s="15">
        <v>0.61523148148148199</v>
      </c>
      <c r="D658" s="20">
        <v>0</v>
      </c>
      <c r="E658" s="20">
        <v>0.76</v>
      </c>
      <c r="F658" s="20">
        <v>33.799999999999997</v>
      </c>
    </row>
    <row r="659" spans="1:6" x14ac:dyDescent="0.4">
      <c r="A659" s="21">
        <f t="shared" si="10"/>
        <v>45188.615243055552</v>
      </c>
      <c r="B659" s="22">
        <v>45188</v>
      </c>
      <c r="C659" s="15">
        <v>0.61524305555555603</v>
      </c>
      <c r="D659" s="20">
        <v>0</v>
      </c>
      <c r="E659" s="20">
        <v>0.76</v>
      </c>
      <c r="F659" s="20">
        <v>33.799999999999997</v>
      </c>
    </row>
    <row r="660" spans="1:6" x14ac:dyDescent="0.4">
      <c r="A660" s="21">
        <f t="shared" si="10"/>
        <v>45188.615254629629</v>
      </c>
      <c r="B660" s="22">
        <v>45188</v>
      </c>
      <c r="C660" s="15">
        <v>0.61525462962962996</v>
      </c>
      <c r="D660" s="20">
        <v>0</v>
      </c>
      <c r="E660" s="20">
        <v>0.76</v>
      </c>
      <c r="F660" s="20">
        <v>33.799999999999997</v>
      </c>
    </row>
    <row r="661" spans="1:6" x14ac:dyDescent="0.4">
      <c r="A661" s="21">
        <f t="shared" si="10"/>
        <v>45188.615266203706</v>
      </c>
      <c r="B661" s="22">
        <v>45188</v>
      </c>
      <c r="C661" s="15">
        <v>0.615266203703704</v>
      </c>
      <c r="D661" s="20">
        <v>0</v>
      </c>
      <c r="E661" s="20">
        <v>0.76</v>
      </c>
      <c r="F661" s="20">
        <v>33.799999999999997</v>
      </c>
    </row>
    <row r="662" spans="1:6" x14ac:dyDescent="0.4">
      <c r="A662" s="21">
        <f t="shared" si="10"/>
        <v>45188.615277777775</v>
      </c>
      <c r="B662" s="22">
        <v>45188</v>
      </c>
      <c r="C662" s="15">
        <v>0.61527777777777903</v>
      </c>
      <c r="D662" s="20">
        <v>0</v>
      </c>
      <c r="E662" s="20">
        <v>0.76</v>
      </c>
      <c r="F662" s="20">
        <v>33.799999999999997</v>
      </c>
    </row>
    <row r="663" spans="1:6" x14ac:dyDescent="0.4">
      <c r="A663" s="21">
        <f t="shared" si="10"/>
        <v>45188.615289351852</v>
      </c>
      <c r="B663" s="22">
        <v>45188</v>
      </c>
      <c r="C663" s="15">
        <v>0.61528935185185296</v>
      </c>
      <c r="D663" s="20">
        <v>0</v>
      </c>
      <c r="E663" s="20">
        <v>0.76</v>
      </c>
      <c r="F663" s="20">
        <v>33.799999999999997</v>
      </c>
    </row>
    <row r="664" spans="1:6" x14ac:dyDescent="0.4">
      <c r="A664" s="21">
        <f t="shared" si="10"/>
        <v>45188.615300925929</v>
      </c>
      <c r="B664" s="22">
        <v>45188</v>
      </c>
      <c r="C664" s="15">
        <v>0.615300925925927</v>
      </c>
      <c r="D664" s="20">
        <v>0</v>
      </c>
      <c r="E664" s="20">
        <v>0.76</v>
      </c>
      <c r="F664" s="20">
        <v>33.799999999999997</v>
      </c>
    </row>
    <row r="665" spans="1:6" x14ac:dyDescent="0.4">
      <c r="A665" s="21">
        <f t="shared" si="10"/>
        <v>45188.615312499998</v>
      </c>
      <c r="B665" s="22">
        <v>45188</v>
      </c>
      <c r="C665" s="15">
        <v>0.61531250000000104</v>
      </c>
      <c r="D665" s="20">
        <v>0</v>
      </c>
      <c r="E665" s="20">
        <v>0.76</v>
      </c>
      <c r="F665" s="20">
        <v>33.799999999999997</v>
      </c>
    </row>
    <row r="666" spans="1:6" x14ac:dyDescent="0.4">
      <c r="A666" s="21">
        <f t="shared" si="10"/>
        <v>45188.615324074075</v>
      </c>
      <c r="B666" s="22">
        <v>45188</v>
      </c>
      <c r="C666" s="15">
        <v>0.61532407407407497</v>
      </c>
      <c r="D666" s="20">
        <v>0</v>
      </c>
      <c r="E666" s="20">
        <v>0.76</v>
      </c>
      <c r="F666" s="20">
        <v>33.799999999999997</v>
      </c>
    </row>
    <row r="667" spans="1:6" x14ac:dyDescent="0.4">
      <c r="A667" s="21">
        <f t="shared" si="10"/>
        <v>45188.615335648145</v>
      </c>
      <c r="B667" s="22">
        <v>45188</v>
      </c>
      <c r="C667" s="15">
        <v>0.61533564814814901</v>
      </c>
      <c r="D667" s="20">
        <v>0</v>
      </c>
      <c r="E667" s="20">
        <v>0.76</v>
      </c>
      <c r="F667" s="20">
        <v>33.799999999999997</v>
      </c>
    </row>
    <row r="668" spans="1:6" x14ac:dyDescent="0.4">
      <c r="A668" s="21">
        <f t="shared" si="10"/>
        <v>45188.615347222221</v>
      </c>
      <c r="B668" s="22">
        <v>45188</v>
      </c>
      <c r="C668" s="15">
        <v>0.61534722222222304</v>
      </c>
      <c r="D668" s="20">
        <v>0</v>
      </c>
      <c r="E668" s="20">
        <v>0.76</v>
      </c>
      <c r="F668" s="20">
        <v>33.799999999999997</v>
      </c>
    </row>
    <row r="669" spans="1:6" x14ac:dyDescent="0.4">
      <c r="A669" s="21">
        <f t="shared" si="10"/>
        <v>45188.615358796298</v>
      </c>
      <c r="B669" s="22">
        <v>45188</v>
      </c>
      <c r="C669" s="15">
        <v>0.61535879629629797</v>
      </c>
      <c r="D669" s="20">
        <v>0</v>
      </c>
      <c r="E669" s="20">
        <v>0.76</v>
      </c>
      <c r="F669" s="20">
        <v>33.799999999999997</v>
      </c>
    </row>
    <row r="670" spans="1:6" x14ac:dyDescent="0.4">
      <c r="A670" s="21">
        <f t="shared" si="10"/>
        <v>45188.615370370368</v>
      </c>
      <c r="B670" s="22">
        <v>45188</v>
      </c>
      <c r="C670" s="15">
        <v>0.61537037037037201</v>
      </c>
      <c r="D670" s="20">
        <v>0</v>
      </c>
      <c r="E670" s="20">
        <v>0.76</v>
      </c>
      <c r="F670" s="20">
        <v>33.799999999999997</v>
      </c>
    </row>
    <row r="671" spans="1:6" x14ac:dyDescent="0.4">
      <c r="A671" s="21">
        <f t="shared" si="10"/>
        <v>45188.615381944444</v>
      </c>
      <c r="B671" s="22">
        <v>45188</v>
      </c>
      <c r="C671" s="15">
        <v>0.61538194444444605</v>
      </c>
      <c r="D671" s="20">
        <v>0</v>
      </c>
      <c r="E671" s="20">
        <v>0.76</v>
      </c>
      <c r="F671" s="20">
        <v>33.799999999999997</v>
      </c>
    </row>
    <row r="672" spans="1:6" x14ac:dyDescent="0.4">
      <c r="A672" s="21">
        <f t="shared" si="10"/>
        <v>45188.615393518521</v>
      </c>
      <c r="B672" s="22">
        <v>45188</v>
      </c>
      <c r="C672" s="15">
        <v>0.61539351851851998</v>
      </c>
      <c r="D672" s="20">
        <v>0</v>
      </c>
      <c r="E672" s="20">
        <v>0.76</v>
      </c>
      <c r="F672" s="20">
        <v>33.799999999999997</v>
      </c>
    </row>
    <row r="673" spans="1:6" x14ac:dyDescent="0.4">
      <c r="A673" s="21">
        <f t="shared" si="10"/>
        <v>45188.615405092591</v>
      </c>
      <c r="B673" s="22">
        <v>45188</v>
      </c>
      <c r="C673" s="15">
        <v>0.61540509259259402</v>
      </c>
      <c r="D673" s="20">
        <v>0</v>
      </c>
      <c r="E673" s="20">
        <v>0.76</v>
      </c>
      <c r="F673" s="20">
        <v>33.799999999999997</v>
      </c>
    </row>
    <row r="674" spans="1:6" x14ac:dyDescent="0.4">
      <c r="A674" s="21">
        <f t="shared" si="10"/>
        <v>45188.615416666667</v>
      </c>
      <c r="B674" s="22">
        <v>45188</v>
      </c>
      <c r="C674" s="15">
        <v>0.61541666666666806</v>
      </c>
      <c r="D674" s="20">
        <v>0</v>
      </c>
      <c r="E674" s="20">
        <v>0.76</v>
      </c>
      <c r="F674" s="20">
        <v>33.799999999999997</v>
      </c>
    </row>
    <row r="675" spans="1:6" x14ac:dyDescent="0.4">
      <c r="A675" s="21">
        <f t="shared" si="10"/>
        <v>45188.615428240744</v>
      </c>
      <c r="B675" s="22">
        <v>45188</v>
      </c>
      <c r="C675" s="15">
        <v>0.61542824074074298</v>
      </c>
      <c r="D675" s="20">
        <v>0</v>
      </c>
      <c r="E675" s="20">
        <v>0.76</v>
      </c>
      <c r="F675" s="20">
        <v>33.799999999999997</v>
      </c>
    </row>
    <row r="676" spans="1:6" x14ac:dyDescent="0.4">
      <c r="A676" s="21">
        <f t="shared" si="10"/>
        <v>45188.615439814814</v>
      </c>
      <c r="B676" s="22">
        <v>45188</v>
      </c>
      <c r="C676" s="15">
        <v>0.61543981481481702</v>
      </c>
      <c r="D676" s="20">
        <v>0</v>
      </c>
      <c r="E676" s="20">
        <v>0.76</v>
      </c>
      <c r="F676" s="20">
        <v>33.799999999999997</v>
      </c>
    </row>
    <row r="677" spans="1:6" x14ac:dyDescent="0.4">
      <c r="A677" s="21">
        <f t="shared" si="10"/>
        <v>45188.615451388891</v>
      </c>
      <c r="B677" s="22">
        <v>45188</v>
      </c>
      <c r="C677" s="15">
        <v>0.61545138888889095</v>
      </c>
      <c r="D677" s="20">
        <v>0</v>
      </c>
      <c r="E677" s="20">
        <v>0.76</v>
      </c>
      <c r="F677" s="20">
        <v>33.799999999999997</v>
      </c>
    </row>
    <row r="678" spans="1:6" x14ac:dyDescent="0.4">
      <c r="A678" s="21">
        <f t="shared" si="10"/>
        <v>45188.61546296296</v>
      </c>
      <c r="B678" s="22">
        <v>45188</v>
      </c>
      <c r="C678" s="15">
        <v>0.61546296296296499</v>
      </c>
      <c r="D678" s="20">
        <v>0</v>
      </c>
      <c r="E678" s="20">
        <v>0.76</v>
      </c>
      <c r="F678" s="20">
        <v>33.799999999999997</v>
      </c>
    </row>
    <row r="679" spans="1:6" x14ac:dyDescent="0.4">
      <c r="A679" s="21">
        <f t="shared" si="10"/>
        <v>45188.615474537037</v>
      </c>
      <c r="B679" s="22">
        <v>45188</v>
      </c>
      <c r="C679" s="15">
        <v>0.61547453703703903</v>
      </c>
      <c r="D679" s="20">
        <v>0</v>
      </c>
      <c r="E679" s="20">
        <v>0.76</v>
      </c>
      <c r="F679" s="20">
        <v>33.799999999999997</v>
      </c>
    </row>
    <row r="680" spans="1:6" x14ac:dyDescent="0.4">
      <c r="A680" s="21">
        <f t="shared" si="10"/>
        <v>45188.615486111114</v>
      </c>
      <c r="B680" s="22">
        <v>45188</v>
      </c>
      <c r="C680" s="15">
        <v>0.61548611111111295</v>
      </c>
      <c r="D680" s="20">
        <v>0</v>
      </c>
      <c r="E680" s="20">
        <v>0.76</v>
      </c>
      <c r="F680" s="20">
        <v>33.799999999999997</v>
      </c>
    </row>
    <row r="681" spans="1:6" x14ac:dyDescent="0.4">
      <c r="A681" s="21">
        <f t="shared" si="10"/>
        <v>45188.615497685183</v>
      </c>
      <c r="B681" s="22">
        <v>45188</v>
      </c>
      <c r="C681" s="15">
        <v>0.61549768518518699</v>
      </c>
      <c r="D681" s="20">
        <v>0</v>
      </c>
      <c r="E681" s="20">
        <v>0.76</v>
      </c>
      <c r="F681" s="20">
        <v>33.799999999999997</v>
      </c>
    </row>
    <row r="682" spans="1:6" x14ac:dyDescent="0.4">
      <c r="A682" s="21">
        <f t="shared" si="10"/>
        <v>45188.61550925926</v>
      </c>
      <c r="B682" s="22">
        <v>45188</v>
      </c>
      <c r="C682" s="15">
        <v>0.61550925925926203</v>
      </c>
      <c r="D682" s="20">
        <v>0</v>
      </c>
      <c r="E682" s="20">
        <v>0.76</v>
      </c>
      <c r="F682" s="20">
        <v>33.799999999999997</v>
      </c>
    </row>
    <row r="683" spans="1:6" x14ac:dyDescent="0.4">
      <c r="A683" s="21">
        <f t="shared" si="10"/>
        <v>45188.615520833337</v>
      </c>
      <c r="B683" s="22">
        <v>45188</v>
      </c>
      <c r="C683" s="15">
        <v>0.61552083333333596</v>
      </c>
      <c r="D683" s="20">
        <v>0</v>
      </c>
      <c r="E683" s="20">
        <v>0.76</v>
      </c>
      <c r="F683" s="20">
        <v>33.799999999999997</v>
      </c>
    </row>
    <row r="684" spans="1:6" x14ac:dyDescent="0.4">
      <c r="A684" s="21">
        <f t="shared" si="10"/>
        <v>45188.615532407406</v>
      </c>
      <c r="B684" s="22">
        <v>45188</v>
      </c>
      <c r="C684" s="15">
        <v>0.61553240740741</v>
      </c>
      <c r="D684" s="20">
        <v>0</v>
      </c>
      <c r="E684" s="20">
        <v>0.76</v>
      </c>
      <c r="F684" s="20">
        <v>33.799999999999997</v>
      </c>
    </row>
    <row r="685" spans="1:6" x14ac:dyDescent="0.4">
      <c r="A685" s="21">
        <f t="shared" si="10"/>
        <v>45188.615543981483</v>
      </c>
      <c r="B685" s="22">
        <v>45188</v>
      </c>
      <c r="C685" s="15">
        <v>0.61554398148148404</v>
      </c>
      <c r="D685" s="20">
        <v>0</v>
      </c>
      <c r="E685" s="20">
        <v>0.76</v>
      </c>
      <c r="F685" s="20">
        <v>33.799999999999997</v>
      </c>
    </row>
    <row r="686" spans="1:6" x14ac:dyDescent="0.4">
      <c r="A686" s="21">
        <f t="shared" si="10"/>
        <v>45188.615555555552</v>
      </c>
      <c r="B686" s="22">
        <v>45188</v>
      </c>
      <c r="C686" s="15">
        <v>0.61555555555555796</v>
      </c>
      <c r="D686" s="20">
        <v>0</v>
      </c>
      <c r="E686" s="20">
        <v>0.76</v>
      </c>
      <c r="F686" s="20">
        <v>33.799999999999997</v>
      </c>
    </row>
    <row r="687" spans="1:6" x14ac:dyDescent="0.4">
      <c r="A687" s="21">
        <f t="shared" si="10"/>
        <v>45188.615567129629</v>
      </c>
      <c r="B687" s="22">
        <v>45188</v>
      </c>
      <c r="C687" s="15">
        <v>0.615567129629632</v>
      </c>
      <c r="D687" s="20">
        <v>0</v>
      </c>
      <c r="E687" s="20">
        <v>0.76</v>
      </c>
      <c r="F687" s="20">
        <v>33.799999999999997</v>
      </c>
    </row>
    <row r="688" spans="1:6" x14ac:dyDescent="0.4">
      <c r="A688" s="21">
        <f t="shared" si="10"/>
        <v>45188.615578703706</v>
      </c>
      <c r="B688" s="22">
        <v>45188</v>
      </c>
      <c r="C688" s="15">
        <v>0.61557870370370604</v>
      </c>
      <c r="D688" s="20">
        <v>0</v>
      </c>
      <c r="E688" s="20">
        <v>0.76</v>
      </c>
      <c r="F688" s="20">
        <v>33.799999999999997</v>
      </c>
    </row>
    <row r="689" spans="1:6" x14ac:dyDescent="0.4">
      <c r="A689" s="21">
        <f t="shared" si="10"/>
        <v>45188.615590277775</v>
      </c>
      <c r="B689" s="22">
        <v>45188</v>
      </c>
      <c r="C689" s="15">
        <v>0.61559027777778097</v>
      </c>
      <c r="D689" s="20">
        <v>0</v>
      </c>
      <c r="E689" s="20">
        <v>0.76</v>
      </c>
      <c r="F689" s="20">
        <v>33.799999999999997</v>
      </c>
    </row>
    <row r="690" spans="1:6" x14ac:dyDescent="0.4">
      <c r="A690" s="21">
        <f t="shared" si="10"/>
        <v>45188.615601851852</v>
      </c>
      <c r="B690" s="22">
        <v>45188</v>
      </c>
      <c r="C690" s="15">
        <v>0.61560185185185501</v>
      </c>
      <c r="D690" s="20">
        <v>0</v>
      </c>
      <c r="E690" s="20">
        <v>0.76</v>
      </c>
      <c r="F690" s="20">
        <v>33.799999999999997</v>
      </c>
    </row>
    <row r="691" spans="1:6" x14ac:dyDescent="0.4">
      <c r="A691" s="21">
        <f t="shared" si="10"/>
        <v>45188.615613425929</v>
      </c>
      <c r="B691" s="22">
        <v>45188</v>
      </c>
      <c r="C691" s="15">
        <v>0.61561342592592905</v>
      </c>
      <c r="D691" s="20">
        <v>0</v>
      </c>
      <c r="E691" s="20">
        <v>0.76</v>
      </c>
      <c r="F691" s="20">
        <v>33.799999999999997</v>
      </c>
    </row>
    <row r="692" spans="1:6" x14ac:dyDescent="0.4">
      <c r="A692" s="21">
        <f t="shared" si="10"/>
        <v>45188.615624999999</v>
      </c>
      <c r="B692" s="22">
        <v>45188</v>
      </c>
      <c r="C692" s="15">
        <v>0.61562500000000298</v>
      </c>
      <c r="D692" s="20">
        <v>0</v>
      </c>
      <c r="E692" s="20">
        <v>0.76</v>
      </c>
      <c r="F692" s="20">
        <v>33.799999999999997</v>
      </c>
    </row>
    <row r="693" spans="1:6" x14ac:dyDescent="0.4">
      <c r="A693" s="21">
        <f t="shared" si="10"/>
        <v>45188.615636574075</v>
      </c>
      <c r="B693" s="22">
        <v>45188</v>
      </c>
      <c r="C693" s="15">
        <v>0.61563657407407701</v>
      </c>
      <c r="D693" s="20">
        <v>0</v>
      </c>
      <c r="E693" s="20">
        <v>0.76</v>
      </c>
      <c r="F693" s="20">
        <v>33.799999999999997</v>
      </c>
    </row>
    <row r="694" spans="1:6" x14ac:dyDescent="0.4">
      <c r="A694" s="21">
        <f t="shared" si="10"/>
        <v>45188.615648148145</v>
      </c>
      <c r="B694" s="22">
        <v>45188</v>
      </c>
      <c r="C694" s="15">
        <v>0.61564814814815105</v>
      </c>
      <c r="D694" s="20">
        <v>0</v>
      </c>
      <c r="E694" s="20">
        <v>0.76</v>
      </c>
      <c r="F694" s="20">
        <v>33.799999999999997</v>
      </c>
    </row>
    <row r="695" spans="1:6" x14ac:dyDescent="0.4">
      <c r="A695" s="21">
        <f t="shared" si="10"/>
        <v>45188.615659722222</v>
      </c>
      <c r="B695" s="22">
        <v>45188</v>
      </c>
      <c r="C695" s="15">
        <v>0.61565972222222598</v>
      </c>
      <c r="D695" s="20">
        <v>0</v>
      </c>
      <c r="E695" s="20">
        <v>0.76</v>
      </c>
      <c r="F695" s="20">
        <v>33.799999999999997</v>
      </c>
    </row>
    <row r="696" spans="1:6" x14ac:dyDescent="0.4">
      <c r="A696" s="21">
        <f t="shared" si="10"/>
        <v>45188.615671296298</v>
      </c>
      <c r="B696" s="22">
        <v>45188</v>
      </c>
      <c r="C696" s="15">
        <v>0.61567129629630002</v>
      </c>
      <c r="D696" s="20">
        <v>0</v>
      </c>
      <c r="E696" s="20">
        <v>0.76</v>
      </c>
      <c r="F696" s="20">
        <v>33.799999999999997</v>
      </c>
    </row>
    <row r="697" spans="1:6" x14ac:dyDescent="0.4">
      <c r="A697" s="21">
        <f t="shared" si="10"/>
        <v>45188.615682870368</v>
      </c>
      <c r="B697" s="22">
        <v>45188</v>
      </c>
      <c r="C697" s="15">
        <v>0.61568287037037395</v>
      </c>
      <c r="D697" s="20">
        <v>0</v>
      </c>
      <c r="E697" s="20">
        <v>0.76</v>
      </c>
      <c r="F697" s="20">
        <v>33.799999999999997</v>
      </c>
    </row>
    <row r="698" spans="1:6" x14ac:dyDescent="0.4">
      <c r="A698" s="21">
        <f t="shared" si="10"/>
        <v>45188.615694444445</v>
      </c>
      <c r="B698" s="22">
        <v>45188</v>
      </c>
      <c r="C698" s="15">
        <v>0.61569444444444799</v>
      </c>
      <c r="D698" s="20">
        <v>0</v>
      </c>
      <c r="E698" s="20">
        <v>0.76</v>
      </c>
      <c r="F698" s="20">
        <v>33.799999999999997</v>
      </c>
    </row>
    <row r="699" spans="1:6" x14ac:dyDescent="0.4">
      <c r="A699" s="21">
        <f t="shared" si="10"/>
        <v>45188.615706018521</v>
      </c>
      <c r="B699" s="22">
        <v>45188</v>
      </c>
      <c r="C699" s="15">
        <v>0.61570601851852202</v>
      </c>
      <c r="D699" s="20">
        <v>0</v>
      </c>
      <c r="E699" s="20">
        <v>0.76</v>
      </c>
      <c r="F699" s="20">
        <v>33.799999999999997</v>
      </c>
    </row>
    <row r="700" spans="1:6" x14ac:dyDescent="0.4">
      <c r="A700" s="21">
        <f t="shared" si="10"/>
        <v>45188.615717592591</v>
      </c>
      <c r="B700" s="22">
        <v>45188</v>
      </c>
      <c r="C700" s="15">
        <v>0.61571759259259595</v>
      </c>
      <c r="D700" s="20">
        <v>0</v>
      </c>
      <c r="E700" s="20">
        <v>0.76</v>
      </c>
      <c r="F700" s="20">
        <v>33.799999999999997</v>
      </c>
    </row>
    <row r="701" spans="1:6" x14ac:dyDescent="0.4">
      <c r="A701" s="21">
        <f t="shared" si="10"/>
        <v>45188.615729166668</v>
      </c>
      <c r="B701" s="22">
        <v>45188</v>
      </c>
      <c r="C701" s="15">
        <v>0.61572916666666999</v>
      </c>
      <c r="D701" s="20">
        <v>0</v>
      </c>
      <c r="E701" s="20">
        <v>0.76</v>
      </c>
      <c r="F701" s="20">
        <v>33.799999999999997</v>
      </c>
    </row>
    <row r="702" spans="1:6" x14ac:dyDescent="0.4">
      <c r="A702" s="21">
        <f t="shared" si="10"/>
        <v>45188.615740740737</v>
      </c>
      <c r="B702" s="22">
        <v>45188</v>
      </c>
      <c r="C702" s="15">
        <v>0.61574074074074503</v>
      </c>
      <c r="D702" s="20">
        <v>0</v>
      </c>
      <c r="E702" s="20">
        <v>0.76</v>
      </c>
      <c r="F702" s="20">
        <v>33.799999999999997</v>
      </c>
    </row>
    <row r="703" spans="1:6" x14ac:dyDescent="0.4">
      <c r="A703" s="21">
        <f t="shared" si="10"/>
        <v>45188.615752314814</v>
      </c>
      <c r="B703" s="22">
        <v>45188</v>
      </c>
      <c r="C703" s="15">
        <v>0.61575231481481896</v>
      </c>
      <c r="D703" s="20">
        <v>0</v>
      </c>
      <c r="E703" s="20">
        <v>0.76</v>
      </c>
      <c r="F703" s="20">
        <v>33.799999999999997</v>
      </c>
    </row>
    <row r="704" spans="1:6" x14ac:dyDescent="0.4">
      <c r="A704" s="21">
        <f t="shared" si="10"/>
        <v>45188.615763888891</v>
      </c>
      <c r="B704" s="22">
        <v>45188</v>
      </c>
      <c r="C704" s="15">
        <v>0.615763888888893</v>
      </c>
      <c r="D704" s="20">
        <v>0</v>
      </c>
      <c r="E704" s="20">
        <v>0.76</v>
      </c>
      <c r="F704" s="20">
        <v>33.799999999999997</v>
      </c>
    </row>
    <row r="705" spans="1:6" x14ac:dyDescent="0.4">
      <c r="A705" s="21">
        <f t="shared" si="10"/>
        <v>45188.61577546296</v>
      </c>
      <c r="B705" s="22">
        <v>45188</v>
      </c>
      <c r="C705" s="15">
        <v>0.61577546296296704</v>
      </c>
      <c r="D705" s="20">
        <v>0</v>
      </c>
      <c r="E705" s="20">
        <v>0.76</v>
      </c>
      <c r="F705" s="20">
        <v>33.799999999999997</v>
      </c>
    </row>
    <row r="706" spans="1:6" x14ac:dyDescent="0.4">
      <c r="A706" s="21">
        <f t="shared" ref="A706:A769" si="11">B706+C706+D706/24/60/60/1000</f>
        <v>45188.615787037037</v>
      </c>
      <c r="B706" s="22">
        <v>45188</v>
      </c>
      <c r="C706" s="15">
        <v>0.61578703703704096</v>
      </c>
      <c r="D706" s="20">
        <v>0</v>
      </c>
      <c r="E706" s="20">
        <v>0.76</v>
      </c>
      <c r="F706" s="20">
        <v>33.799999999999997</v>
      </c>
    </row>
    <row r="707" spans="1:6" x14ac:dyDescent="0.4">
      <c r="A707" s="21">
        <f t="shared" si="11"/>
        <v>45188.615798611114</v>
      </c>
      <c r="B707" s="22">
        <v>45188</v>
      </c>
      <c r="C707" s="15">
        <v>0.615798611111115</v>
      </c>
      <c r="D707" s="20">
        <v>0</v>
      </c>
      <c r="E707" s="20">
        <v>0.76</v>
      </c>
      <c r="F707" s="20">
        <v>33.799999999999997</v>
      </c>
    </row>
    <row r="708" spans="1:6" x14ac:dyDescent="0.4">
      <c r="A708" s="21">
        <f t="shared" si="11"/>
        <v>45188.615810185183</v>
      </c>
      <c r="B708" s="22">
        <v>45188</v>
      </c>
      <c r="C708" s="15">
        <v>0.61581018518518904</v>
      </c>
      <c r="D708" s="20">
        <v>0</v>
      </c>
      <c r="E708" s="20">
        <v>0.76</v>
      </c>
      <c r="F708" s="20">
        <v>33.799999999999997</v>
      </c>
    </row>
    <row r="709" spans="1:6" x14ac:dyDescent="0.4">
      <c r="A709" s="21">
        <f t="shared" si="11"/>
        <v>45188.61582175926</v>
      </c>
      <c r="B709" s="22">
        <v>45188</v>
      </c>
      <c r="C709" s="15">
        <v>0.61582175925926397</v>
      </c>
      <c r="D709" s="20">
        <v>0</v>
      </c>
      <c r="E709" s="20">
        <v>0.76</v>
      </c>
      <c r="F709" s="20">
        <v>33.799999999999997</v>
      </c>
    </row>
    <row r="710" spans="1:6" x14ac:dyDescent="0.4">
      <c r="A710" s="21">
        <f t="shared" si="11"/>
        <v>45188.615833333337</v>
      </c>
      <c r="B710" s="22">
        <v>45188</v>
      </c>
      <c r="C710" s="15">
        <v>0.61583333333333801</v>
      </c>
      <c r="D710" s="20">
        <v>0</v>
      </c>
      <c r="E710" s="20">
        <v>0.76</v>
      </c>
      <c r="F710" s="20">
        <v>33.799999999999997</v>
      </c>
    </row>
    <row r="711" spans="1:6" x14ac:dyDescent="0.4">
      <c r="A711" s="21">
        <f t="shared" si="11"/>
        <v>45188.615844907406</v>
      </c>
      <c r="B711" s="22">
        <v>45188</v>
      </c>
      <c r="C711" s="15">
        <v>0.61584490740741205</v>
      </c>
      <c r="D711" s="20">
        <v>0</v>
      </c>
      <c r="E711" s="20">
        <v>0.76</v>
      </c>
      <c r="F711" s="20">
        <v>33.799999999999997</v>
      </c>
    </row>
    <row r="712" spans="1:6" x14ac:dyDescent="0.4">
      <c r="A712" s="21">
        <f t="shared" si="11"/>
        <v>45188.615856481483</v>
      </c>
      <c r="B712" s="22">
        <v>45188</v>
      </c>
      <c r="C712" s="15">
        <v>0.61585648148148597</v>
      </c>
      <c r="D712" s="20">
        <v>0</v>
      </c>
      <c r="E712" s="20">
        <v>0.76</v>
      </c>
      <c r="F712" s="20">
        <v>33.799999999999997</v>
      </c>
    </row>
    <row r="713" spans="1:6" x14ac:dyDescent="0.4">
      <c r="A713" s="21">
        <f t="shared" si="11"/>
        <v>45188.615868055553</v>
      </c>
      <c r="B713" s="22">
        <v>45188</v>
      </c>
      <c r="C713" s="15">
        <v>0.61586805555556001</v>
      </c>
      <c r="D713" s="20">
        <v>0</v>
      </c>
      <c r="E713" s="20">
        <v>0.76</v>
      </c>
      <c r="F713" s="20">
        <v>33.799999999999997</v>
      </c>
    </row>
    <row r="714" spans="1:6" x14ac:dyDescent="0.4">
      <c r="A714" s="21">
        <f t="shared" si="11"/>
        <v>45188.615879629629</v>
      </c>
      <c r="B714" s="22">
        <v>45188</v>
      </c>
      <c r="C714" s="15">
        <v>0.61587962962963405</v>
      </c>
      <c r="D714" s="20">
        <v>0</v>
      </c>
      <c r="E714" s="20">
        <v>0.76</v>
      </c>
      <c r="F714" s="20">
        <v>33.799999999999997</v>
      </c>
    </row>
    <row r="715" spans="1:6" x14ac:dyDescent="0.4">
      <c r="A715" s="21">
        <f t="shared" si="11"/>
        <v>45188.615891203706</v>
      </c>
      <c r="B715" s="22">
        <v>45188</v>
      </c>
      <c r="C715" s="15">
        <v>0.61589120370370898</v>
      </c>
      <c r="D715" s="20">
        <v>0</v>
      </c>
      <c r="E715" s="20">
        <v>0.76</v>
      </c>
      <c r="F715" s="20">
        <v>33.799999999999997</v>
      </c>
    </row>
    <row r="716" spans="1:6" x14ac:dyDescent="0.4">
      <c r="A716" s="21">
        <f t="shared" si="11"/>
        <v>45188.615902777776</v>
      </c>
      <c r="B716" s="22">
        <v>45188</v>
      </c>
      <c r="C716" s="15">
        <v>0.61590277777778302</v>
      </c>
      <c r="D716" s="20">
        <v>0</v>
      </c>
      <c r="E716" s="20">
        <v>0.76</v>
      </c>
      <c r="F716" s="20">
        <v>33.799999999999997</v>
      </c>
    </row>
    <row r="717" spans="1:6" x14ac:dyDescent="0.4">
      <c r="A717" s="21">
        <f t="shared" si="11"/>
        <v>45188.615914351853</v>
      </c>
      <c r="B717" s="22">
        <v>45188</v>
      </c>
      <c r="C717" s="15">
        <v>0.61591435185185694</v>
      </c>
      <c r="D717" s="20">
        <v>0</v>
      </c>
      <c r="E717" s="20">
        <v>0.76</v>
      </c>
      <c r="F717" s="20">
        <v>33.799999999999997</v>
      </c>
    </row>
    <row r="718" spans="1:6" x14ac:dyDescent="0.4">
      <c r="A718" s="21">
        <f t="shared" si="11"/>
        <v>45188.615925925929</v>
      </c>
      <c r="B718" s="22">
        <v>45188</v>
      </c>
      <c r="C718" s="15">
        <v>0.61592592592593098</v>
      </c>
      <c r="D718" s="20">
        <v>0</v>
      </c>
      <c r="E718" s="20">
        <v>0.76</v>
      </c>
      <c r="F718" s="20">
        <v>33.799999999999997</v>
      </c>
    </row>
    <row r="719" spans="1:6" x14ac:dyDescent="0.4">
      <c r="A719" s="21">
        <f t="shared" si="11"/>
        <v>45188.615937499999</v>
      </c>
      <c r="B719" s="22">
        <v>45188</v>
      </c>
      <c r="C719" s="15">
        <v>0.61593750000000502</v>
      </c>
      <c r="D719" s="20">
        <v>0</v>
      </c>
      <c r="E719" s="20">
        <v>0.76</v>
      </c>
      <c r="F719" s="20">
        <v>33.799999999999997</v>
      </c>
    </row>
    <row r="720" spans="1:6" x14ac:dyDescent="0.4">
      <c r="A720" s="21">
        <f t="shared" si="11"/>
        <v>45188.615949074076</v>
      </c>
      <c r="B720" s="22">
        <v>45188</v>
      </c>
      <c r="C720" s="15">
        <v>0.61594907407407895</v>
      </c>
      <c r="D720" s="20">
        <v>0</v>
      </c>
      <c r="E720" s="20">
        <v>0.76</v>
      </c>
      <c r="F720" s="20">
        <v>33.799999999999997</v>
      </c>
    </row>
    <row r="721" spans="1:6" x14ac:dyDescent="0.4">
      <c r="A721" s="21">
        <f t="shared" si="11"/>
        <v>45188.615960648145</v>
      </c>
      <c r="B721" s="22">
        <v>45188</v>
      </c>
      <c r="C721" s="15">
        <v>0.61596064814815299</v>
      </c>
      <c r="D721" s="20">
        <v>0</v>
      </c>
      <c r="E721" s="20">
        <v>0.76</v>
      </c>
      <c r="F721" s="20">
        <v>33.799999999999997</v>
      </c>
    </row>
    <row r="722" spans="1:6" x14ac:dyDescent="0.4">
      <c r="A722" s="21">
        <f t="shared" si="11"/>
        <v>45188.615972222222</v>
      </c>
      <c r="B722" s="22">
        <v>45188</v>
      </c>
      <c r="C722" s="15">
        <v>0.61597222222222803</v>
      </c>
      <c r="D722" s="20">
        <v>0</v>
      </c>
      <c r="E722" s="20">
        <v>0.76</v>
      </c>
      <c r="F722" s="20">
        <v>33.799999999999997</v>
      </c>
    </row>
    <row r="723" spans="1:6" x14ac:dyDescent="0.4">
      <c r="A723" s="21">
        <f t="shared" si="11"/>
        <v>45188.615983796299</v>
      </c>
      <c r="B723" s="22">
        <v>45188</v>
      </c>
      <c r="C723" s="15">
        <v>0.61598379629630196</v>
      </c>
      <c r="D723" s="20">
        <v>0</v>
      </c>
      <c r="E723" s="20">
        <v>0.76</v>
      </c>
      <c r="F723" s="20">
        <v>33.799999999999997</v>
      </c>
    </row>
    <row r="724" spans="1:6" x14ac:dyDescent="0.4">
      <c r="A724" s="21">
        <f t="shared" si="11"/>
        <v>45188.615995370368</v>
      </c>
      <c r="B724" s="22">
        <v>45188</v>
      </c>
      <c r="C724" s="15">
        <v>0.61599537037037599</v>
      </c>
      <c r="D724" s="20">
        <v>0</v>
      </c>
      <c r="E724" s="20">
        <v>0.76</v>
      </c>
      <c r="F724" s="20">
        <v>33.799999999999997</v>
      </c>
    </row>
    <row r="725" spans="1:6" x14ac:dyDescent="0.4">
      <c r="A725" s="21">
        <f t="shared" si="11"/>
        <v>45188.616006944445</v>
      </c>
      <c r="B725" s="22">
        <v>45188</v>
      </c>
      <c r="C725" s="15">
        <v>0.61600694444445003</v>
      </c>
      <c r="D725" s="20">
        <v>0</v>
      </c>
      <c r="E725" s="20">
        <v>0.76</v>
      </c>
      <c r="F725" s="20">
        <v>33.799999999999997</v>
      </c>
    </row>
    <row r="726" spans="1:6" x14ac:dyDescent="0.4">
      <c r="A726" s="21">
        <f t="shared" si="11"/>
        <v>45188.616018518522</v>
      </c>
      <c r="B726" s="22">
        <v>45188</v>
      </c>
      <c r="C726" s="15">
        <v>0.61601851851852396</v>
      </c>
      <c r="D726" s="20">
        <v>0</v>
      </c>
      <c r="E726" s="20">
        <v>0.76</v>
      </c>
      <c r="F726" s="20">
        <v>33.799999999999997</v>
      </c>
    </row>
    <row r="727" spans="1:6" x14ac:dyDescent="0.4">
      <c r="A727" s="21">
        <f t="shared" si="11"/>
        <v>45188.616030092591</v>
      </c>
      <c r="B727" s="22">
        <v>45188</v>
      </c>
      <c r="C727" s="15">
        <v>0.616030092592598</v>
      </c>
      <c r="D727" s="20">
        <v>0</v>
      </c>
      <c r="E727" s="20">
        <v>0.76</v>
      </c>
      <c r="F727" s="20">
        <v>33.799999999999997</v>
      </c>
    </row>
    <row r="728" spans="1:6" x14ac:dyDescent="0.4">
      <c r="A728" s="21">
        <f t="shared" si="11"/>
        <v>45188.616041666668</v>
      </c>
      <c r="B728" s="22">
        <v>45188</v>
      </c>
      <c r="C728" s="15">
        <v>0.61604166666667204</v>
      </c>
      <c r="D728" s="20">
        <v>0</v>
      </c>
      <c r="E728" s="20">
        <v>0.76</v>
      </c>
      <c r="F728" s="20">
        <v>33.799999999999997</v>
      </c>
    </row>
    <row r="729" spans="1:6" x14ac:dyDescent="0.4">
      <c r="A729" s="21">
        <f t="shared" si="11"/>
        <v>45188.616053240738</v>
      </c>
      <c r="B729" s="22">
        <v>45188</v>
      </c>
      <c r="C729" s="15">
        <v>0.61605324074074697</v>
      </c>
      <c r="D729" s="20">
        <v>0</v>
      </c>
      <c r="E729" s="20">
        <v>0.76</v>
      </c>
      <c r="F729" s="20">
        <v>33.799999999999997</v>
      </c>
    </row>
    <row r="730" spans="1:6" x14ac:dyDescent="0.4">
      <c r="A730" s="21">
        <f t="shared" si="11"/>
        <v>45188.616064814814</v>
      </c>
      <c r="B730" s="22">
        <v>45188</v>
      </c>
      <c r="C730" s="15">
        <v>0.616064814814821</v>
      </c>
      <c r="D730" s="20">
        <v>0</v>
      </c>
      <c r="E730" s="20">
        <v>0.76</v>
      </c>
      <c r="F730" s="20">
        <v>33.799999999999997</v>
      </c>
    </row>
    <row r="731" spans="1:6" x14ac:dyDescent="0.4">
      <c r="A731" s="21">
        <f t="shared" si="11"/>
        <v>45188.616076388891</v>
      </c>
      <c r="B731" s="22">
        <v>45188</v>
      </c>
      <c r="C731" s="15">
        <v>0.61607638888889504</v>
      </c>
      <c r="D731" s="20">
        <v>0</v>
      </c>
      <c r="E731" s="20">
        <v>0.76</v>
      </c>
      <c r="F731" s="20">
        <v>33.799999999999997</v>
      </c>
    </row>
    <row r="732" spans="1:6" x14ac:dyDescent="0.4">
      <c r="A732" s="21">
        <f t="shared" si="11"/>
        <v>45188.616087962961</v>
      </c>
      <c r="B732" s="22">
        <v>45188</v>
      </c>
      <c r="C732" s="15">
        <v>0.61608796296296897</v>
      </c>
      <c r="D732" s="20">
        <v>0</v>
      </c>
      <c r="E732" s="20">
        <v>0.76</v>
      </c>
      <c r="F732" s="20">
        <v>33.799999999999997</v>
      </c>
    </row>
    <row r="733" spans="1:6" x14ac:dyDescent="0.4">
      <c r="A733" s="21">
        <f t="shared" si="11"/>
        <v>45188.616099537037</v>
      </c>
      <c r="B733" s="22">
        <v>45188</v>
      </c>
      <c r="C733" s="15">
        <v>0.61609953703704301</v>
      </c>
      <c r="D733" s="20">
        <v>0</v>
      </c>
      <c r="E733" s="20">
        <v>0.76</v>
      </c>
      <c r="F733" s="20">
        <v>33.799999999999997</v>
      </c>
    </row>
    <row r="734" spans="1:6" x14ac:dyDescent="0.4">
      <c r="A734" s="21">
        <f t="shared" si="11"/>
        <v>45188.616111111114</v>
      </c>
      <c r="B734" s="22">
        <v>45188</v>
      </c>
      <c r="C734" s="15">
        <v>0.61611111111111705</v>
      </c>
      <c r="D734" s="20">
        <v>0</v>
      </c>
      <c r="E734" s="20">
        <v>0.76</v>
      </c>
      <c r="F734" s="20">
        <v>33.799999999999997</v>
      </c>
    </row>
    <row r="735" spans="1:6" x14ac:dyDescent="0.4">
      <c r="A735" s="21">
        <f t="shared" si="11"/>
        <v>45188.616122685184</v>
      </c>
      <c r="B735" s="22">
        <v>45188</v>
      </c>
      <c r="C735" s="15">
        <v>0.61612268518519198</v>
      </c>
      <c r="D735" s="20">
        <v>0</v>
      </c>
      <c r="E735" s="20">
        <v>0.76</v>
      </c>
      <c r="F735" s="20">
        <v>33.799999999999997</v>
      </c>
    </row>
    <row r="736" spans="1:6" x14ac:dyDescent="0.4">
      <c r="A736" s="21">
        <f t="shared" si="11"/>
        <v>45188.61613425926</v>
      </c>
      <c r="B736" s="22">
        <v>45188</v>
      </c>
      <c r="C736" s="15">
        <v>0.61613425925926602</v>
      </c>
      <c r="D736" s="20">
        <v>0</v>
      </c>
      <c r="E736" s="20">
        <v>0.76</v>
      </c>
      <c r="F736" s="20">
        <v>33.799999999999997</v>
      </c>
    </row>
    <row r="737" spans="1:6" x14ac:dyDescent="0.4">
      <c r="A737" s="21">
        <f t="shared" si="11"/>
        <v>45188.61614583333</v>
      </c>
      <c r="B737" s="22">
        <v>45188</v>
      </c>
      <c r="C737" s="15">
        <v>0.61614583333334005</v>
      </c>
      <c r="D737" s="20">
        <v>0</v>
      </c>
      <c r="E737" s="20">
        <v>0.76</v>
      </c>
      <c r="F737" s="20">
        <v>33.799999999999997</v>
      </c>
    </row>
    <row r="738" spans="1:6" x14ac:dyDescent="0.4">
      <c r="A738" s="21">
        <f t="shared" si="11"/>
        <v>45188.616157407407</v>
      </c>
      <c r="B738" s="22">
        <v>45188</v>
      </c>
      <c r="C738" s="15">
        <v>0.61615740740741398</v>
      </c>
      <c r="D738" s="20">
        <v>0</v>
      </c>
      <c r="E738" s="20">
        <v>0.76</v>
      </c>
      <c r="F738" s="20">
        <v>33.799999999999997</v>
      </c>
    </row>
    <row r="739" spans="1:6" x14ac:dyDescent="0.4">
      <c r="A739" s="21">
        <f t="shared" si="11"/>
        <v>45188.616168981483</v>
      </c>
      <c r="B739" s="22">
        <v>45188</v>
      </c>
      <c r="C739" s="15">
        <v>0.61616898148148802</v>
      </c>
      <c r="D739" s="20">
        <v>0</v>
      </c>
      <c r="E739" s="20">
        <v>0.76</v>
      </c>
      <c r="F739" s="20">
        <v>33.799999999999997</v>
      </c>
    </row>
    <row r="740" spans="1:6" x14ac:dyDescent="0.4">
      <c r="A740" s="21">
        <f t="shared" si="11"/>
        <v>45188.616180555553</v>
      </c>
      <c r="B740" s="22">
        <v>45188</v>
      </c>
      <c r="C740" s="15">
        <v>0.61618055555556195</v>
      </c>
      <c r="D740" s="20">
        <v>0</v>
      </c>
      <c r="E740" s="20">
        <v>0.76</v>
      </c>
      <c r="F740" s="20">
        <v>33.799999999999997</v>
      </c>
    </row>
    <row r="741" spans="1:6" x14ac:dyDescent="0.4">
      <c r="A741" s="21">
        <f t="shared" si="11"/>
        <v>45188.61619212963</v>
      </c>
      <c r="B741" s="22">
        <v>45188</v>
      </c>
      <c r="C741" s="15">
        <v>0.61619212962963599</v>
      </c>
      <c r="D741" s="20">
        <v>0</v>
      </c>
      <c r="E741" s="20">
        <v>0.76</v>
      </c>
      <c r="F741" s="20">
        <v>33.799999999999997</v>
      </c>
    </row>
    <row r="742" spans="1:6" x14ac:dyDescent="0.4">
      <c r="A742" s="21">
        <f t="shared" si="11"/>
        <v>45188.616203703707</v>
      </c>
      <c r="B742" s="22">
        <v>45188</v>
      </c>
      <c r="C742" s="15">
        <v>0.61620370370371103</v>
      </c>
      <c r="D742" s="20">
        <v>0</v>
      </c>
      <c r="E742" s="20">
        <v>0.76</v>
      </c>
      <c r="F742" s="20">
        <v>33.799999999999997</v>
      </c>
    </row>
    <row r="743" spans="1:6" x14ac:dyDescent="0.4">
      <c r="A743" s="21">
        <f t="shared" si="11"/>
        <v>45188.616215277776</v>
      </c>
      <c r="B743" s="22">
        <v>45188</v>
      </c>
      <c r="C743" s="15">
        <v>0.61621527777778495</v>
      </c>
      <c r="D743" s="20">
        <v>0</v>
      </c>
      <c r="E743" s="20">
        <v>0.76</v>
      </c>
      <c r="F743" s="20">
        <v>33.799999999999997</v>
      </c>
    </row>
    <row r="744" spans="1:6" x14ac:dyDescent="0.4">
      <c r="A744" s="21">
        <f t="shared" si="11"/>
        <v>45188.616226851853</v>
      </c>
      <c r="B744" s="22">
        <v>45188</v>
      </c>
      <c r="C744" s="15">
        <v>0.61622685185185899</v>
      </c>
      <c r="D744" s="20">
        <v>0</v>
      </c>
      <c r="E744" s="20">
        <v>0.76</v>
      </c>
      <c r="F744" s="20">
        <v>33.799999999999997</v>
      </c>
    </row>
    <row r="745" spans="1:6" x14ac:dyDescent="0.4">
      <c r="A745" s="21">
        <f t="shared" si="11"/>
        <v>45188.616238425922</v>
      </c>
      <c r="B745" s="22">
        <v>45188</v>
      </c>
      <c r="C745" s="15">
        <v>0.61623842592593303</v>
      </c>
      <c r="D745" s="20">
        <v>0</v>
      </c>
      <c r="E745" s="20">
        <v>0.76</v>
      </c>
      <c r="F745" s="20">
        <v>33.799999999999997</v>
      </c>
    </row>
    <row r="746" spans="1:6" x14ac:dyDescent="0.4">
      <c r="A746" s="21">
        <f t="shared" si="11"/>
        <v>45188.616249999999</v>
      </c>
      <c r="B746" s="22">
        <v>45188</v>
      </c>
      <c r="C746" s="15">
        <v>0.61625000000000696</v>
      </c>
      <c r="D746" s="20">
        <v>0</v>
      </c>
      <c r="E746" s="20">
        <v>0.76</v>
      </c>
      <c r="F746" s="20">
        <v>33.799999999999997</v>
      </c>
    </row>
    <row r="747" spans="1:6" x14ac:dyDescent="0.4">
      <c r="A747" s="21">
        <f t="shared" si="11"/>
        <v>45188.616261574076</v>
      </c>
      <c r="B747" s="22">
        <v>45188</v>
      </c>
      <c r="C747" s="15">
        <v>0.616261574074081</v>
      </c>
      <c r="D747" s="20">
        <v>0</v>
      </c>
      <c r="E747" s="20">
        <v>0.75900000000000001</v>
      </c>
      <c r="F747" s="20">
        <v>33.799999999999997</v>
      </c>
    </row>
    <row r="748" spans="1:6" x14ac:dyDescent="0.4">
      <c r="A748" s="21">
        <f t="shared" si="11"/>
        <v>45188.616273148145</v>
      </c>
      <c r="B748" s="22">
        <v>45188</v>
      </c>
      <c r="C748" s="15">
        <v>0.61627314814815504</v>
      </c>
      <c r="D748" s="20">
        <v>0</v>
      </c>
      <c r="E748" s="20">
        <v>0.76</v>
      </c>
      <c r="F748" s="20">
        <v>33.799999999999997</v>
      </c>
    </row>
    <row r="749" spans="1:6" x14ac:dyDescent="0.4">
      <c r="A749" s="21">
        <f t="shared" si="11"/>
        <v>45188.616284722222</v>
      </c>
      <c r="B749" s="22">
        <v>45188</v>
      </c>
      <c r="C749" s="15">
        <v>0.61628472222222996</v>
      </c>
      <c r="D749" s="20">
        <v>0</v>
      </c>
      <c r="E749" s="20">
        <v>0.76</v>
      </c>
      <c r="F749" s="20">
        <v>33.799999999999997</v>
      </c>
    </row>
    <row r="750" spans="1:6" x14ac:dyDescent="0.4">
      <c r="A750" s="21">
        <f t="shared" si="11"/>
        <v>45188.616296296299</v>
      </c>
      <c r="B750" s="22">
        <v>45188</v>
      </c>
      <c r="C750" s="15">
        <v>0.616296296296304</v>
      </c>
      <c r="D750" s="20">
        <v>0</v>
      </c>
      <c r="E750" s="20">
        <v>0.76</v>
      </c>
      <c r="F750" s="20">
        <v>33.799999999999997</v>
      </c>
    </row>
    <row r="751" spans="1:6" x14ac:dyDescent="0.4">
      <c r="A751" s="21">
        <f t="shared" si="11"/>
        <v>45188.616307870368</v>
      </c>
      <c r="B751" s="22">
        <v>45188</v>
      </c>
      <c r="C751" s="15">
        <v>0.61630787037037804</v>
      </c>
      <c r="D751" s="20">
        <v>0</v>
      </c>
      <c r="E751" s="20">
        <v>0.76</v>
      </c>
      <c r="F751" s="20">
        <v>33.799999999999997</v>
      </c>
    </row>
    <row r="752" spans="1:6" x14ac:dyDescent="0.4">
      <c r="A752" s="21">
        <f t="shared" si="11"/>
        <v>45188.616319444445</v>
      </c>
      <c r="B752" s="22">
        <v>45188</v>
      </c>
      <c r="C752" s="15">
        <v>0.61631944444445197</v>
      </c>
      <c r="D752" s="20">
        <v>0</v>
      </c>
      <c r="E752" s="20">
        <v>0.76</v>
      </c>
      <c r="F752" s="20">
        <v>33.799999999999997</v>
      </c>
    </row>
    <row r="753" spans="1:6" x14ac:dyDescent="0.4">
      <c r="A753" s="21">
        <f t="shared" si="11"/>
        <v>45188.616331018522</v>
      </c>
      <c r="B753" s="22">
        <v>45188</v>
      </c>
      <c r="C753" s="15">
        <v>0.61633101851852601</v>
      </c>
      <c r="D753" s="20">
        <v>0</v>
      </c>
      <c r="E753" s="20">
        <v>0.75900000000000001</v>
      </c>
      <c r="F753" s="20">
        <v>33.799999999999997</v>
      </c>
    </row>
    <row r="754" spans="1:6" x14ac:dyDescent="0.4">
      <c r="A754" s="21">
        <f t="shared" si="11"/>
        <v>45188.616342592592</v>
      </c>
      <c r="B754" s="22">
        <v>45188</v>
      </c>
      <c r="C754" s="15">
        <v>0.61634259259260005</v>
      </c>
      <c r="D754" s="20">
        <v>0</v>
      </c>
      <c r="E754" s="20">
        <v>0.76</v>
      </c>
      <c r="F754" s="20">
        <v>33.799999999999997</v>
      </c>
    </row>
    <row r="755" spans="1:6" x14ac:dyDescent="0.4">
      <c r="A755" s="21">
        <f t="shared" si="11"/>
        <v>45188.616354166668</v>
      </c>
      <c r="B755" s="22">
        <v>45188</v>
      </c>
      <c r="C755" s="15">
        <v>0.61635416666667497</v>
      </c>
      <c r="D755" s="20">
        <v>0</v>
      </c>
      <c r="E755" s="20">
        <v>0.76</v>
      </c>
      <c r="F755" s="20">
        <v>33.799999999999997</v>
      </c>
    </row>
    <row r="756" spans="1:6" x14ac:dyDescent="0.4">
      <c r="A756" s="21">
        <f t="shared" si="11"/>
        <v>45188.616365740738</v>
      </c>
      <c r="B756" s="22">
        <v>45188</v>
      </c>
      <c r="C756" s="15">
        <v>0.61636574074074901</v>
      </c>
      <c r="D756" s="20">
        <v>0</v>
      </c>
      <c r="E756" s="20">
        <v>0.76</v>
      </c>
      <c r="F756" s="20">
        <v>33.799999999999997</v>
      </c>
    </row>
    <row r="757" spans="1:6" x14ac:dyDescent="0.4">
      <c r="A757" s="21">
        <f t="shared" si="11"/>
        <v>45188.616377314815</v>
      </c>
      <c r="B757" s="22">
        <v>45188</v>
      </c>
      <c r="C757" s="15">
        <v>0.61637731481482305</v>
      </c>
      <c r="D757" s="20">
        <v>0</v>
      </c>
      <c r="E757" s="20">
        <v>0.76</v>
      </c>
      <c r="F757" s="20">
        <v>33.799999999999997</v>
      </c>
    </row>
    <row r="758" spans="1:6" x14ac:dyDescent="0.4">
      <c r="A758" s="21">
        <f t="shared" si="11"/>
        <v>45188.616388888891</v>
      </c>
      <c r="B758" s="22">
        <v>45188</v>
      </c>
      <c r="C758" s="15">
        <v>0.61638888888889698</v>
      </c>
      <c r="D758" s="20">
        <v>0</v>
      </c>
      <c r="E758" s="20">
        <v>0.76</v>
      </c>
      <c r="F758" s="20">
        <v>33.799999999999997</v>
      </c>
    </row>
    <row r="759" spans="1:6" x14ac:dyDescent="0.4">
      <c r="A759" s="21">
        <f t="shared" si="11"/>
        <v>45188.616400462961</v>
      </c>
      <c r="B759" s="22">
        <v>45188</v>
      </c>
      <c r="C759" s="15">
        <v>0.61640046296297102</v>
      </c>
      <c r="D759" s="20">
        <v>0</v>
      </c>
      <c r="E759" s="20">
        <v>0.76</v>
      </c>
      <c r="F759" s="20">
        <v>33.799999999999997</v>
      </c>
    </row>
    <row r="760" spans="1:6" x14ac:dyDescent="0.4">
      <c r="A760" s="21">
        <f t="shared" si="11"/>
        <v>45188.616412037038</v>
      </c>
      <c r="B760" s="22">
        <v>45188</v>
      </c>
      <c r="C760" s="15">
        <v>0.61641203703704495</v>
      </c>
      <c r="D760" s="20">
        <v>0</v>
      </c>
      <c r="E760" s="20">
        <v>0.76</v>
      </c>
      <c r="F760" s="20">
        <v>33.799999999999997</v>
      </c>
    </row>
    <row r="761" spans="1:6" x14ac:dyDescent="0.4">
      <c r="A761" s="21">
        <f t="shared" si="11"/>
        <v>45188.616423611114</v>
      </c>
      <c r="B761" s="22">
        <v>45188</v>
      </c>
      <c r="C761" s="15">
        <v>0.61642361111111899</v>
      </c>
      <c r="D761" s="20">
        <v>0</v>
      </c>
      <c r="E761" s="20">
        <v>0.76</v>
      </c>
      <c r="F761" s="20">
        <v>33.799999999999997</v>
      </c>
    </row>
    <row r="762" spans="1:6" x14ac:dyDescent="0.4">
      <c r="A762" s="21">
        <f t="shared" si="11"/>
        <v>45188.616435185184</v>
      </c>
      <c r="B762" s="22">
        <v>45188</v>
      </c>
      <c r="C762" s="15">
        <v>0.61643518518519402</v>
      </c>
      <c r="D762" s="20">
        <v>0</v>
      </c>
      <c r="E762" s="20">
        <v>0.76</v>
      </c>
      <c r="F762" s="20">
        <v>33.799999999999997</v>
      </c>
    </row>
    <row r="763" spans="1:6" x14ac:dyDescent="0.4">
      <c r="A763" s="21">
        <f t="shared" si="11"/>
        <v>45188.616446759261</v>
      </c>
      <c r="B763" s="22">
        <v>45188</v>
      </c>
      <c r="C763" s="15">
        <v>0.61644675925926795</v>
      </c>
      <c r="D763" s="20">
        <v>0</v>
      </c>
      <c r="E763" s="20">
        <v>0.76</v>
      </c>
      <c r="F763" s="20">
        <v>33.799999999999997</v>
      </c>
    </row>
    <row r="764" spans="1:6" x14ac:dyDescent="0.4">
      <c r="A764" s="21">
        <f t="shared" si="11"/>
        <v>45188.61645833333</v>
      </c>
      <c r="B764" s="22">
        <v>45188</v>
      </c>
      <c r="C764" s="15">
        <v>0.61645833333334199</v>
      </c>
      <c r="D764" s="20">
        <v>0</v>
      </c>
      <c r="E764" s="20">
        <v>0.76</v>
      </c>
      <c r="F764" s="20">
        <v>33.799999999999997</v>
      </c>
    </row>
    <row r="765" spans="1:6" x14ac:dyDescent="0.4">
      <c r="A765" s="21">
        <f t="shared" si="11"/>
        <v>45188.616469907407</v>
      </c>
      <c r="B765" s="22">
        <v>45188</v>
      </c>
      <c r="C765" s="15">
        <v>0.61646990740741603</v>
      </c>
      <c r="D765" s="20">
        <v>0</v>
      </c>
      <c r="E765" s="20">
        <v>0.76</v>
      </c>
      <c r="F765" s="20">
        <v>33.799999999999997</v>
      </c>
    </row>
    <row r="766" spans="1:6" x14ac:dyDescent="0.4">
      <c r="A766" s="21">
        <f t="shared" si="11"/>
        <v>45188.616481481484</v>
      </c>
      <c r="B766" s="22">
        <v>45188</v>
      </c>
      <c r="C766" s="15">
        <v>0.61648148148148996</v>
      </c>
      <c r="D766" s="20">
        <v>0</v>
      </c>
      <c r="E766" s="20">
        <v>0.76</v>
      </c>
      <c r="F766" s="20">
        <v>33.799999999999997</v>
      </c>
    </row>
    <row r="767" spans="1:6" x14ac:dyDescent="0.4">
      <c r="A767" s="21">
        <f t="shared" si="11"/>
        <v>45188.616493055553</v>
      </c>
      <c r="B767" s="22">
        <v>45188</v>
      </c>
      <c r="C767" s="15">
        <v>0.616493055555564</v>
      </c>
      <c r="D767" s="20">
        <v>0</v>
      </c>
      <c r="E767" s="20">
        <v>0.76</v>
      </c>
      <c r="F767" s="20">
        <v>33.799999999999997</v>
      </c>
    </row>
    <row r="768" spans="1:6" x14ac:dyDescent="0.4">
      <c r="A768" s="21">
        <f t="shared" si="11"/>
        <v>45188.61650462963</v>
      </c>
      <c r="B768" s="22">
        <v>45188</v>
      </c>
      <c r="C768" s="15">
        <v>0.61650462962963803</v>
      </c>
      <c r="D768" s="20">
        <v>0</v>
      </c>
      <c r="E768" s="20">
        <v>0.76</v>
      </c>
      <c r="F768" s="20">
        <v>33.799999999999997</v>
      </c>
    </row>
    <row r="769" spans="1:6" x14ac:dyDescent="0.4">
      <c r="A769" s="21">
        <f t="shared" si="11"/>
        <v>45188.616516203707</v>
      </c>
      <c r="B769" s="22">
        <v>45188</v>
      </c>
      <c r="C769" s="15">
        <v>0.61651620370371296</v>
      </c>
      <c r="D769" s="20">
        <v>0</v>
      </c>
      <c r="E769" s="20">
        <v>0.76</v>
      </c>
      <c r="F769" s="20">
        <v>33.799999999999997</v>
      </c>
    </row>
    <row r="770" spans="1:6" x14ac:dyDescent="0.4">
      <c r="A770" s="21">
        <f t="shared" ref="A770:A833" si="12">B770+C770+D770/24/60/60/1000</f>
        <v>45188.616527777776</v>
      </c>
      <c r="B770" s="22">
        <v>45188</v>
      </c>
      <c r="C770" s="15">
        <v>0.616527777777787</v>
      </c>
      <c r="D770" s="20">
        <v>0</v>
      </c>
      <c r="E770" s="20">
        <v>0.76</v>
      </c>
      <c r="F770" s="20">
        <v>33.799999999999997</v>
      </c>
    </row>
    <row r="771" spans="1:6" x14ac:dyDescent="0.4">
      <c r="A771" s="21">
        <f t="shared" si="12"/>
        <v>45188.616539351853</v>
      </c>
      <c r="B771" s="22">
        <v>45188</v>
      </c>
      <c r="C771" s="15">
        <v>0.61653935185186104</v>
      </c>
      <c r="D771" s="20">
        <v>0</v>
      </c>
      <c r="E771" s="20">
        <v>0.76</v>
      </c>
      <c r="F771" s="20">
        <v>33.799999999999997</v>
      </c>
    </row>
    <row r="772" spans="1:6" x14ac:dyDescent="0.4">
      <c r="A772" s="21">
        <f t="shared" si="12"/>
        <v>45188.616550925923</v>
      </c>
      <c r="B772" s="22">
        <v>45188</v>
      </c>
      <c r="C772" s="15">
        <v>0.61655092592593497</v>
      </c>
      <c r="D772" s="20">
        <v>0</v>
      </c>
      <c r="E772" s="20">
        <v>0.76</v>
      </c>
      <c r="F772" s="20">
        <v>33.799999999999997</v>
      </c>
    </row>
    <row r="773" spans="1:6" x14ac:dyDescent="0.4">
      <c r="A773" s="21">
        <f t="shared" si="12"/>
        <v>45188.616562499999</v>
      </c>
      <c r="B773" s="22">
        <v>45188</v>
      </c>
      <c r="C773" s="15">
        <v>0.61656250000000901</v>
      </c>
      <c r="D773" s="20">
        <v>0</v>
      </c>
      <c r="E773" s="20">
        <v>0.76</v>
      </c>
      <c r="F773" s="20">
        <v>33.799999999999997</v>
      </c>
    </row>
    <row r="774" spans="1:6" x14ac:dyDescent="0.4">
      <c r="A774" s="21">
        <f t="shared" si="12"/>
        <v>45188.616574074076</v>
      </c>
      <c r="B774" s="22">
        <v>45188</v>
      </c>
      <c r="C774" s="15">
        <v>0.61657407407408305</v>
      </c>
      <c r="D774" s="20">
        <v>0</v>
      </c>
      <c r="E774" s="20">
        <v>0.76</v>
      </c>
      <c r="F774" s="20">
        <v>33.799999999999997</v>
      </c>
    </row>
    <row r="775" spans="1:6" x14ac:dyDescent="0.4">
      <c r="A775" s="21">
        <f t="shared" si="12"/>
        <v>45188.616585648146</v>
      </c>
      <c r="B775" s="22">
        <v>45188</v>
      </c>
      <c r="C775" s="15">
        <v>0.61658564814815797</v>
      </c>
      <c r="D775" s="20">
        <v>0</v>
      </c>
      <c r="E775" s="20">
        <v>0.76</v>
      </c>
      <c r="F775" s="20">
        <v>33.799999999999997</v>
      </c>
    </row>
    <row r="776" spans="1:6" x14ac:dyDescent="0.4">
      <c r="A776" s="21">
        <f t="shared" si="12"/>
        <v>45188.616597222222</v>
      </c>
      <c r="B776" s="22">
        <v>45188</v>
      </c>
      <c r="C776" s="15">
        <v>0.61659722222223201</v>
      </c>
      <c r="D776" s="20">
        <v>0</v>
      </c>
      <c r="E776" s="20">
        <v>0.76</v>
      </c>
      <c r="F776" s="20">
        <v>33.799999999999997</v>
      </c>
    </row>
    <row r="777" spans="1:6" x14ac:dyDescent="0.4">
      <c r="A777" s="21">
        <f t="shared" si="12"/>
        <v>45188.616608796299</v>
      </c>
      <c r="B777" s="22">
        <v>45188</v>
      </c>
      <c r="C777" s="15">
        <v>0.61660879629630605</v>
      </c>
      <c r="D777" s="20">
        <v>0</v>
      </c>
      <c r="E777" s="20">
        <v>0.76</v>
      </c>
      <c r="F777" s="20">
        <v>33.799999999999997</v>
      </c>
    </row>
    <row r="778" spans="1:6" x14ac:dyDescent="0.4">
      <c r="A778" s="21">
        <f t="shared" si="12"/>
        <v>45188.616620370369</v>
      </c>
      <c r="B778" s="22">
        <v>45188</v>
      </c>
      <c r="C778" s="15">
        <v>0.61662037037037998</v>
      </c>
      <c r="D778" s="20">
        <v>0</v>
      </c>
      <c r="E778" s="20">
        <v>0.76</v>
      </c>
      <c r="F778" s="20">
        <v>33.799999999999997</v>
      </c>
    </row>
    <row r="779" spans="1:6" x14ac:dyDescent="0.4">
      <c r="A779" s="21">
        <f t="shared" si="12"/>
        <v>45188.616631944446</v>
      </c>
      <c r="B779" s="22">
        <v>45188</v>
      </c>
      <c r="C779" s="15">
        <v>0.61663194444445402</v>
      </c>
      <c r="D779" s="20">
        <v>0</v>
      </c>
      <c r="E779" s="20">
        <v>0.76</v>
      </c>
      <c r="F779" s="20">
        <v>33.799999999999997</v>
      </c>
    </row>
    <row r="780" spans="1:6" x14ac:dyDescent="0.4">
      <c r="A780" s="21">
        <f t="shared" si="12"/>
        <v>45188.616643518515</v>
      </c>
      <c r="B780" s="22">
        <v>45188</v>
      </c>
      <c r="C780" s="15">
        <v>0.61664351851852806</v>
      </c>
      <c r="D780" s="20">
        <v>0</v>
      </c>
      <c r="E780" s="20">
        <v>0.76</v>
      </c>
      <c r="F780" s="20">
        <v>33.799999999999997</v>
      </c>
    </row>
    <row r="781" spans="1:6" x14ac:dyDescent="0.4">
      <c r="A781" s="21">
        <f t="shared" si="12"/>
        <v>45188.616655092592</v>
      </c>
      <c r="B781" s="22">
        <v>45188</v>
      </c>
      <c r="C781" s="15">
        <v>0.61665509259260198</v>
      </c>
      <c r="D781" s="20">
        <v>0</v>
      </c>
      <c r="E781" s="20">
        <v>0.76</v>
      </c>
      <c r="F781" s="20">
        <v>33.799999999999997</v>
      </c>
    </row>
    <row r="782" spans="1:6" x14ac:dyDescent="0.4">
      <c r="A782" s="21">
        <f t="shared" si="12"/>
        <v>45188.616666666669</v>
      </c>
      <c r="B782" s="22">
        <v>45188</v>
      </c>
      <c r="C782" s="15">
        <v>0.61666666666667702</v>
      </c>
      <c r="D782" s="20">
        <v>0</v>
      </c>
      <c r="E782" s="20">
        <v>0.76</v>
      </c>
      <c r="F782" s="20">
        <v>33.799999999999997</v>
      </c>
    </row>
    <row r="783" spans="1:6" x14ac:dyDescent="0.4">
      <c r="A783" s="21">
        <f t="shared" si="12"/>
        <v>45188.616678240738</v>
      </c>
      <c r="B783" s="22">
        <v>45188</v>
      </c>
      <c r="C783" s="15">
        <v>0.61667824074075095</v>
      </c>
      <c r="D783" s="20">
        <v>0</v>
      </c>
      <c r="E783" s="20">
        <v>0.76</v>
      </c>
      <c r="F783" s="20">
        <v>33.799999999999997</v>
      </c>
    </row>
    <row r="784" spans="1:6" x14ac:dyDescent="0.4">
      <c r="A784" s="21">
        <f t="shared" si="12"/>
        <v>45188.616689814815</v>
      </c>
      <c r="B784" s="22">
        <v>45188</v>
      </c>
      <c r="C784" s="15">
        <v>0.61668981481482499</v>
      </c>
      <c r="D784" s="20">
        <v>0</v>
      </c>
      <c r="E784" s="20">
        <v>0.76</v>
      </c>
      <c r="F784" s="20">
        <v>33.700000000000003</v>
      </c>
    </row>
    <row r="785" spans="1:6" x14ac:dyDescent="0.4">
      <c r="A785" s="21">
        <f t="shared" si="12"/>
        <v>45188.616701388892</v>
      </c>
      <c r="B785" s="22">
        <v>45188</v>
      </c>
      <c r="C785" s="15">
        <v>0.61670138888889903</v>
      </c>
      <c r="D785" s="20">
        <v>0</v>
      </c>
      <c r="E785" s="20">
        <v>0.76</v>
      </c>
      <c r="F785" s="20">
        <v>33.700000000000003</v>
      </c>
    </row>
    <row r="786" spans="1:6" x14ac:dyDescent="0.4">
      <c r="A786" s="21">
        <f t="shared" si="12"/>
        <v>45188.616712962961</v>
      </c>
      <c r="B786" s="22">
        <v>45188</v>
      </c>
      <c r="C786" s="15">
        <v>0.61671296296297295</v>
      </c>
      <c r="D786" s="20">
        <v>0</v>
      </c>
      <c r="E786" s="20">
        <v>0.76</v>
      </c>
      <c r="F786" s="20">
        <v>33.700000000000003</v>
      </c>
    </row>
    <row r="787" spans="1:6" x14ac:dyDescent="0.4">
      <c r="A787" s="21">
        <f t="shared" si="12"/>
        <v>45188.616724537038</v>
      </c>
      <c r="B787" s="22">
        <v>45188</v>
      </c>
      <c r="C787" s="15">
        <v>0.61672453703704699</v>
      </c>
      <c r="D787" s="20">
        <v>0</v>
      </c>
      <c r="E787" s="20">
        <v>0.76</v>
      </c>
      <c r="F787" s="20">
        <v>33.700000000000003</v>
      </c>
    </row>
    <row r="788" spans="1:6" x14ac:dyDescent="0.4">
      <c r="A788" s="21">
        <f t="shared" si="12"/>
        <v>45188.616736111115</v>
      </c>
      <c r="B788" s="22">
        <v>45188</v>
      </c>
      <c r="C788" s="15">
        <v>0.61673611111112103</v>
      </c>
      <c r="D788" s="20">
        <v>0</v>
      </c>
      <c r="E788" s="20">
        <v>0.76</v>
      </c>
      <c r="F788" s="20">
        <v>33.700000000000003</v>
      </c>
    </row>
    <row r="789" spans="1:6" x14ac:dyDescent="0.4">
      <c r="A789" s="21">
        <f t="shared" si="12"/>
        <v>45188.616747685184</v>
      </c>
      <c r="B789" s="22">
        <v>45188</v>
      </c>
      <c r="C789" s="15">
        <v>0.61674768518519596</v>
      </c>
      <c r="D789" s="20">
        <v>0</v>
      </c>
      <c r="E789" s="20">
        <v>0.76</v>
      </c>
      <c r="F789" s="20">
        <v>33.700000000000003</v>
      </c>
    </row>
    <row r="790" spans="1:6" x14ac:dyDescent="0.4">
      <c r="A790" s="21">
        <f t="shared" si="12"/>
        <v>45188.616759259261</v>
      </c>
      <c r="B790" s="22">
        <v>45188</v>
      </c>
      <c r="C790" s="15">
        <v>0.61675925925927</v>
      </c>
      <c r="D790" s="20">
        <v>0</v>
      </c>
      <c r="E790" s="20">
        <v>0.76</v>
      </c>
      <c r="F790" s="20">
        <v>33.700000000000003</v>
      </c>
    </row>
    <row r="791" spans="1:6" x14ac:dyDescent="0.4">
      <c r="A791" s="21">
        <f t="shared" si="12"/>
        <v>45188.616770833331</v>
      </c>
      <c r="B791" s="22">
        <v>45188</v>
      </c>
      <c r="C791" s="15">
        <v>0.61677083333334404</v>
      </c>
      <c r="D791" s="20">
        <v>0</v>
      </c>
      <c r="E791" s="20">
        <v>0.76</v>
      </c>
      <c r="F791" s="20">
        <v>33.700000000000003</v>
      </c>
    </row>
    <row r="792" spans="1:6" x14ac:dyDescent="0.4">
      <c r="A792" s="21">
        <f t="shared" si="12"/>
        <v>45188.616782407407</v>
      </c>
      <c r="B792" s="22">
        <v>45188</v>
      </c>
      <c r="C792" s="15">
        <v>0.61678240740741797</v>
      </c>
      <c r="D792" s="20">
        <v>0</v>
      </c>
      <c r="E792" s="20">
        <v>0.76</v>
      </c>
      <c r="F792" s="20">
        <v>33.700000000000003</v>
      </c>
    </row>
    <row r="793" spans="1:6" x14ac:dyDescent="0.4">
      <c r="A793" s="21">
        <f t="shared" si="12"/>
        <v>45188.616793981484</v>
      </c>
      <c r="B793" s="22">
        <v>45188</v>
      </c>
      <c r="C793" s="15">
        <v>0.616793981481492</v>
      </c>
      <c r="D793" s="20">
        <v>0</v>
      </c>
      <c r="E793" s="20">
        <v>0.76</v>
      </c>
      <c r="F793" s="20">
        <v>33.700000000000003</v>
      </c>
    </row>
    <row r="794" spans="1:6" x14ac:dyDescent="0.4">
      <c r="A794" s="21">
        <f t="shared" si="12"/>
        <v>45188.616805555554</v>
      </c>
      <c r="B794" s="22">
        <v>45188</v>
      </c>
      <c r="C794" s="15">
        <v>0.61680555555556604</v>
      </c>
      <c r="D794" s="20">
        <v>0</v>
      </c>
      <c r="E794" s="20">
        <v>0.76</v>
      </c>
      <c r="F794" s="20">
        <v>33.700000000000003</v>
      </c>
    </row>
    <row r="795" spans="1:6" x14ac:dyDescent="0.4">
      <c r="A795" s="21">
        <f t="shared" si="12"/>
        <v>45188.61681712963</v>
      </c>
      <c r="B795" s="22">
        <v>45188</v>
      </c>
      <c r="C795" s="15">
        <v>0.61681712962964097</v>
      </c>
      <c r="D795" s="20">
        <v>0</v>
      </c>
      <c r="E795" s="20">
        <v>0.76</v>
      </c>
      <c r="F795" s="20">
        <v>33.700000000000003</v>
      </c>
    </row>
    <row r="796" spans="1:6" x14ac:dyDescent="0.4">
      <c r="A796" s="21">
        <f t="shared" si="12"/>
        <v>45188.616828703707</v>
      </c>
      <c r="B796" s="22">
        <v>45188</v>
      </c>
      <c r="C796" s="15">
        <v>0.61682870370371501</v>
      </c>
      <c r="D796" s="20">
        <v>0</v>
      </c>
      <c r="E796" s="20">
        <v>0.76</v>
      </c>
      <c r="F796" s="20">
        <v>33.700000000000003</v>
      </c>
    </row>
    <row r="797" spans="1:6" x14ac:dyDescent="0.4">
      <c r="A797" s="21">
        <f t="shared" si="12"/>
        <v>45188.616840277777</v>
      </c>
      <c r="B797" s="22">
        <v>45188</v>
      </c>
      <c r="C797" s="15">
        <v>0.61684027777778905</v>
      </c>
      <c r="D797" s="20">
        <v>0</v>
      </c>
      <c r="E797" s="20">
        <v>0.76</v>
      </c>
      <c r="F797" s="20">
        <v>33.700000000000003</v>
      </c>
    </row>
    <row r="798" spans="1:6" x14ac:dyDescent="0.4">
      <c r="A798" s="21">
        <f t="shared" si="12"/>
        <v>45188.616851851853</v>
      </c>
      <c r="B798" s="22">
        <v>45188</v>
      </c>
      <c r="C798" s="15">
        <v>0.61685185185186298</v>
      </c>
      <c r="D798" s="20">
        <v>0</v>
      </c>
      <c r="E798" s="20">
        <v>0.76</v>
      </c>
      <c r="F798" s="20">
        <v>33.700000000000003</v>
      </c>
    </row>
    <row r="799" spans="1:6" x14ac:dyDescent="0.4">
      <c r="A799" s="21">
        <f t="shared" si="12"/>
        <v>45188.616863425923</v>
      </c>
      <c r="B799" s="22">
        <v>45188</v>
      </c>
      <c r="C799" s="15">
        <v>0.61686342592593701</v>
      </c>
      <c r="D799" s="20">
        <v>0</v>
      </c>
      <c r="E799" s="20">
        <v>0.76</v>
      </c>
      <c r="F799" s="20">
        <v>33.700000000000003</v>
      </c>
    </row>
    <row r="800" spans="1:6" x14ac:dyDescent="0.4">
      <c r="A800" s="21">
        <f t="shared" si="12"/>
        <v>45188.616875</v>
      </c>
      <c r="B800" s="22">
        <v>45188</v>
      </c>
      <c r="C800" s="15">
        <v>0.61687500000001105</v>
      </c>
      <c r="D800" s="20">
        <v>0</v>
      </c>
      <c r="E800" s="20">
        <v>0.76</v>
      </c>
      <c r="F800" s="20">
        <v>33.700000000000003</v>
      </c>
    </row>
    <row r="801" spans="1:6" x14ac:dyDescent="0.4">
      <c r="A801" s="21">
        <f t="shared" si="12"/>
        <v>45188.616886574076</v>
      </c>
      <c r="B801" s="22">
        <v>45188</v>
      </c>
      <c r="C801" s="15">
        <v>0.61688657407408498</v>
      </c>
      <c r="D801" s="20">
        <v>0</v>
      </c>
      <c r="E801" s="20">
        <v>0.76</v>
      </c>
      <c r="F801" s="20">
        <v>33.700000000000003</v>
      </c>
    </row>
    <row r="802" spans="1:6" x14ac:dyDescent="0.4">
      <c r="A802" s="21">
        <f t="shared" si="12"/>
        <v>45188.616898148146</v>
      </c>
      <c r="B802" s="22">
        <v>45188</v>
      </c>
      <c r="C802" s="15">
        <v>0.61689814814816002</v>
      </c>
      <c r="D802" s="20">
        <v>0</v>
      </c>
      <c r="E802" s="20">
        <v>0.76</v>
      </c>
      <c r="F802" s="20">
        <v>33.700000000000003</v>
      </c>
    </row>
    <row r="803" spans="1:6" x14ac:dyDescent="0.4">
      <c r="A803" s="21">
        <f t="shared" si="12"/>
        <v>45188.616909722223</v>
      </c>
      <c r="B803" s="22">
        <v>45188</v>
      </c>
      <c r="C803" s="15">
        <v>0.61690972222223395</v>
      </c>
      <c r="D803" s="20">
        <v>0</v>
      </c>
      <c r="E803" s="20">
        <v>0.76</v>
      </c>
      <c r="F803" s="20">
        <v>33.700000000000003</v>
      </c>
    </row>
    <row r="804" spans="1:6" x14ac:dyDescent="0.4">
      <c r="A804" s="21">
        <f t="shared" si="12"/>
        <v>45188.6169212963</v>
      </c>
      <c r="B804" s="22">
        <v>45188</v>
      </c>
      <c r="C804" s="15">
        <v>0.61692129629630799</v>
      </c>
      <c r="D804" s="20">
        <v>0</v>
      </c>
      <c r="E804" s="20">
        <v>0.76</v>
      </c>
      <c r="F804" s="20">
        <v>33.700000000000003</v>
      </c>
    </row>
    <row r="805" spans="1:6" x14ac:dyDescent="0.4">
      <c r="A805" s="21">
        <f t="shared" si="12"/>
        <v>45188.616932870369</v>
      </c>
      <c r="B805" s="22">
        <v>45188</v>
      </c>
      <c r="C805" s="15">
        <v>0.61693287037038202</v>
      </c>
      <c r="D805" s="20">
        <v>0</v>
      </c>
      <c r="E805" s="20">
        <v>0.76</v>
      </c>
      <c r="F805" s="20">
        <v>33.700000000000003</v>
      </c>
    </row>
    <row r="806" spans="1:6" x14ac:dyDescent="0.4">
      <c r="A806" s="21">
        <f t="shared" si="12"/>
        <v>45188.616944444446</v>
      </c>
      <c r="B806" s="22">
        <v>45188</v>
      </c>
      <c r="C806" s="15">
        <v>0.61694444444445595</v>
      </c>
      <c r="D806" s="20">
        <v>0</v>
      </c>
      <c r="E806" s="20">
        <v>0.76</v>
      </c>
      <c r="F806" s="20">
        <v>33.700000000000003</v>
      </c>
    </row>
    <row r="807" spans="1:6" x14ac:dyDescent="0.4">
      <c r="A807" s="21">
        <f t="shared" si="12"/>
        <v>45188.616956018515</v>
      </c>
      <c r="B807" s="22">
        <v>45188</v>
      </c>
      <c r="C807" s="15">
        <v>0.61695601851852999</v>
      </c>
      <c r="D807" s="20">
        <v>0</v>
      </c>
      <c r="E807" s="20">
        <v>0.76</v>
      </c>
      <c r="F807" s="20">
        <v>33.700000000000003</v>
      </c>
    </row>
    <row r="808" spans="1:6" x14ac:dyDescent="0.4">
      <c r="A808" s="21">
        <f t="shared" si="12"/>
        <v>45188.616967592592</v>
      </c>
      <c r="B808" s="22">
        <v>45188</v>
      </c>
      <c r="C808" s="15">
        <v>0.61696759259260403</v>
      </c>
      <c r="D808" s="20">
        <v>0</v>
      </c>
      <c r="E808" s="20">
        <v>0.76</v>
      </c>
      <c r="F808" s="20">
        <v>33.700000000000003</v>
      </c>
    </row>
    <row r="809" spans="1:6" x14ac:dyDescent="0.4">
      <c r="A809" s="21">
        <f t="shared" si="12"/>
        <v>45188.616979166669</v>
      </c>
      <c r="B809" s="22">
        <v>45188</v>
      </c>
      <c r="C809" s="15">
        <v>0.61697916666667896</v>
      </c>
      <c r="D809" s="20">
        <v>0</v>
      </c>
      <c r="E809" s="20">
        <v>0.76</v>
      </c>
      <c r="F809" s="20">
        <v>33.700000000000003</v>
      </c>
    </row>
    <row r="810" spans="1:6" x14ac:dyDescent="0.4">
      <c r="A810" s="21">
        <f t="shared" si="12"/>
        <v>45188.616990740738</v>
      </c>
      <c r="B810" s="22">
        <v>45188</v>
      </c>
      <c r="C810" s="15">
        <v>0.616990740740753</v>
      </c>
      <c r="D810" s="20">
        <v>0</v>
      </c>
      <c r="E810" s="20">
        <v>0.76</v>
      </c>
      <c r="F810" s="20">
        <v>33.700000000000003</v>
      </c>
    </row>
    <row r="811" spans="1:6" x14ac:dyDescent="0.4">
      <c r="A811" s="21">
        <f t="shared" si="12"/>
        <v>45188.617002314815</v>
      </c>
      <c r="B811" s="22">
        <v>45188</v>
      </c>
      <c r="C811" s="15">
        <v>0.61700231481482704</v>
      </c>
      <c r="D811" s="20">
        <v>0</v>
      </c>
      <c r="E811" s="20">
        <v>0.76</v>
      </c>
      <c r="F811" s="20">
        <v>33.700000000000003</v>
      </c>
    </row>
    <row r="812" spans="1:6" x14ac:dyDescent="0.4">
      <c r="A812" s="21">
        <f t="shared" si="12"/>
        <v>45188.617013888892</v>
      </c>
      <c r="B812" s="22">
        <v>45188</v>
      </c>
      <c r="C812" s="15">
        <v>0.61701388888890096</v>
      </c>
      <c r="D812" s="20">
        <v>0</v>
      </c>
      <c r="E812" s="20">
        <v>0.76</v>
      </c>
      <c r="F812" s="20">
        <v>33.700000000000003</v>
      </c>
    </row>
    <row r="813" spans="1:6" x14ac:dyDescent="0.4">
      <c r="A813" s="21">
        <f t="shared" si="12"/>
        <v>45188.617025462961</v>
      </c>
      <c r="B813" s="22">
        <v>45188</v>
      </c>
      <c r="C813" s="15">
        <v>0.617025462962975</v>
      </c>
      <c r="D813" s="20">
        <v>0</v>
      </c>
      <c r="E813" s="20">
        <v>0.76</v>
      </c>
      <c r="F813" s="20">
        <v>33.700000000000003</v>
      </c>
    </row>
    <row r="814" spans="1:6" x14ac:dyDescent="0.4">
      <c r="A814" s="21">
        <f t="shared" si="12"/>
        <v>45188.617037037038</v>
      </c>
      <c r="B814" s="22">
        <v>45188</v>
      </c>
      <c r="C814" s="15">
        <v>0.61703703703704904</v>
      </c>
      <c r="D814" s="20">
        <v>0</v>
      </c>
      <c r="E814" s="20">
        <v>0.76</v>
      </c>
      <c r="F814" s="20">
        <v>33.700000000000003</v>
      </c>
    </row>
    <row r="815" spans="1:6" x14ac:dyDescent="0.4">
      <c r="A815" s="21">
        <f t="shared" si="12"/>
        <v>45188.617048611108</v>
      </c>
      <c r="B815" s="22">
        <v>45188</v>
      </c>
      <c r="C815" s="15">
        <v>0.61704861111112397</v>
      </c>
      <c r="D815" s="20">
        <v>0</v>
      </c>
      <c r="E815" s="20">
        <v>0.76</v>
      </c>
      <c r="F815" s="20">
        <v>33.700000000000003</v>
      </c>
    </row>
    <row r="816" spans="1:6" x14ac:dyDescent="0.4">
      <c r="A816" s="21">
        <f t="shared" si="12"/>
        <v>45188.617060185185</v>
      </c>
      <c r="B816" s="22">
        <v>45188</v>
      </c>
      <c r="C816" s="15">
        <v>0.61706018518519801</v>
      </c>
      <c r="D816" s="20">
        <v>0</v>
      </c>
      <c r="E816" s="20">
        <v>0.76</v>
      </c>
      <c r="F816" s="20">
        <v>33.700000000000003</v>
      </c>
    </row>
    <row r="817" spans="1:6" x14ac:dyDescent="0.4">
      <c r="A817" s="21">
        <f t="shared" si="12"/>
        <v>45188.617071759261</v>
      </c>
      <c r="B817" s="22">
        <v>45188</v>
      </c>
      <c r="C817" s="15">
        <v>0.61707175925927205</v>
      </c>
      <c r="D817" s="20">
        <v>0</v>
      </c>
      <c r="E817" s="20">
        <v>0.76</v>
      </c>
      <c r="F817" s="20">
        <v>33.700000000000003</v>
      </c>
    </row>
    <row r="818" spans="1:6" x14ac:dyDescent="0.4">
      <c r="A818" s="21">
        <f t="shared" si="12"/>
        <v>45188.617083333331</v>
      </c>
      <c r="B818" s="22">
        <v>45188</v>
      </c>
      <c r="C818" s="15">
        <v>0.61708333333334597</v>
      </c>
      <c r="D818" s="20">
        <v>0</v>
      </c>
      <c r="E818" s="20">
        <v>0.76</v>
      </c>
      <c r="F818" s="20">
        <v>33.700000000000003</v>
      </c>
    </row>
    <row r="819" spans="1:6" x14ac:dyDescent="0.4">
      <c r="A819" s="21">
        <f t="shared" si="12"/>
        <v>45188.617094907408</v>
      </c>
      <c r="B819" s="22">
        <v>45188</v>
      </c>
      <c r="C819" s="15">
        <v>0.61709490740742001</v>
      </c>
      <c r="D819" s="20">
        <v>0</v>
      </c>
      <c r="E819" s="20">
        <v>0.76</v>
      </c>
      <c r="F819" s="20">
        <v>33.700000000000003</v>
      </c>
    </row>
    <row r="820" spans="1:6" x14ac:dyDescent="0.4">
      <c r="A820" s="21">
        <f t="shared" si="12"/>
        <v>45188.617106481484</v>
      </c>
      <c r="B820" s="22">
        <v>45188</v>
      </c>
      <c r="C820" s="15">
        <v>0.61710648148149405</v>
      </c>
      <c r="D820" s="20">
        <v>0</v>
      </c>
      <c r="E820" s="20">
        <v>0.76</v>
      </c>
      <c r="F820" s="20">
        <v>33.700000000000003</v>
      </c>
    </row>
    <row r="821" spans="1:6" x14ac:dyDescent="0.4">
      <c r="A821" s="21">
        <f t="shared" si="12"/>
        <v>45188.617118055554</v>
      </c>
      <c r="B821" s="22">
        <v>45188</v>
      </c>
      <c r="C821" s="15">
        <v>0.61711805555556798</v>
      </c>
      <c r="D821" s="20">
        <v>0</v>
      </c>
      <c r="E821" s="20">
        <v>0.76</v>
      </c>
      <c r="F821" s="20">
        <v>33.700000000000003</v>
      </c>
    </row>
    <row r="822" spans="1:6" x14ac:dyDescent="0.4">
      <c r="A822" s="21">
        <f t="shared" si="12"/>
        <v>45188.617129629631</v>
      </c>
      <c r="B822" s="22">
        <v>45188</v>
      </c>
      <c r="C822" s="15">
        <v>0.61712962962964302</v>
      </c>
      <c r="D822" s="20">
        <v>0</v>
      </c>
      <c r="E822" s="20">
        <v>0.76</v>
      </c>
      <c r="F822" s="20">
        <v>33.700000000000003</v>
      </c>
    </row>
    <row r="823" spans="1:6" x14ac:dyDescent="0.4">
      <c r="A823" s="21">
        <f t="shared" si="12"/>
        <v>45188.6171412037</v>
      </c>
      <c r="B823" s="22">
        <v>45188</v>
      </c>
      <c r="C823" s="15">
        <v>0.61714120370371695</v>
      </c>
      <c r="D823" s="20">
        <v>0</v>
      </c>
      <c r="E823" s="20">
        <v>0.76</v>
      </c>
      <c r="F823" s="20">
        <v>33.700000000000003</v>
      </c>
    </row>
    <row r="824" spans="1:6" x14ac:dyDescent="0.4">
      <c r="A824" s="21">
        <f t="shared" si="12"/>
        <v>45188.617152777777</v>
      </c>
      <c r="B824" s="22">
        <v>45188</v>
      </c>
      <c r="C824" s="15">
        <v>0.61715277777779098</v>
      </c>
      <c r="D824" s="20">
        <v>0</v>
      </c>
      <c r="E824" s="20">
        <v>0.76</v>
      </c>
      <c r="F824" s="20">
        <v>33.700000000000003</v>
      </c>
    </row>
    <row r="825" spans="1:6" x14ac:dyDescent="0.4">
      <c r="A825" s="21">
        <f t="shared" si="12"/>
        <v>45188.617164351854</v>
      </c>
      <c r="B825" s="22">
        <v>45188</v>
      </c>
      <c r="C825" s="15">
        <v>0.61716435185186502</v>
      </c>
      <c r="D825" s="20">
        <v>0</v>
      </c>
      <c r="E825" s="20">
        <v>0.76</v>
      </c>
      <c r="F825" s="20">
        <v>33.700000000000003</v>
      </c>
    </row>
    <row r="826" spans="1:6" x14ac:dyDescent="0.4">
      <c r="A826" s="21">
        <f t="shared" si="12"/>
        <v>45188.617175925923</v>
      </c>
      <c r="B826" s="22">
        <v>45188</v>
      </c>
      <c r="C826" s="15">
        <v>0.61717592592593895</v>
      </c>
      <c r="D826" s="20">
        <v>0</v>
      </c>
      <c r="E826" s="20">
        <v>0.76</v>
      </c>
      <c r="F826" s="20">
        <v>33.700000000000003</v>
      </c>
    </row>
    <row r="827" spans="1:6" x14ac:dyDescent="0.4">
      <c r="A827" s="21">
        <f t="shared" si="12"/>
        <v>45188.6171875</v>
      </c>
      <c r="B827" s="22">
        <v>45188</v>
      </c>
      <c r="C827" s="15">
        <v>0.61718750000001299</v>
      </c>
      <c r="D827" s="20">
        <v>0</v>
      </c>
      <c r="E827" s="20">
        <v>0.76</v>
      </c>
      <c r="F827" s="20">
        <v>33.700000000000003</v>
      </c>
    </row>
    <row r="828" spans="1:6" x14ac:dyDescent="0.4">
      <c r="A828" s="21">
        <f t="shared" si="12"/>
        <v>45188.617199074077</v>
      </c>
      <c r="B828" s="22">
        <v>45188</v>
      </c>
      <c r="C828" s="15">
        <v>0.61719907407408703</v>
      </c>
      <c r="D828" s="20">
        <v>0</v>
      </c>
      <c r="E828" s="20">
        <v>0.75900000000000001</v>
      </c>
      <c r="F828" s="20">
        <v>33.700000000000003</v>
      </c>
    </row>
    <row r="829" spans="1:6" x14ac:dyDescent="0.4">
      <c r="A829" s="21">
        <f t="shared" si="12"/>
        <v>45188.617210648146</v>
      </c>
      <c r="B829" s="22">
        <v>45188</v>
      </c>
      <c r="C829" s="15">
        <v>0.61721064814816196</v>
      </c>
      <c r="D829" s="20">
        <v>0</v>
      </c>
      <c r="E829" s="20">
        <v>0.76</v>
      </c>
      <c r="F829" s="20">
        <v>33.700000000000003</v>
      </c>
    </row>
    <row r="830" spans="1:6" x14ac:dyDescent="0.4">
      <c r="A830" s="21">
        <f t="shared" si="12"/>
        <v>45188.617222222223</v>
      </c>
      <c r="B830" s="22">
        <v>45188</v>
      </c>
      <c r="C830" s="15">
        <v>0.61722222222223599</v>
      </c>
      <c r="D830" s="20">
        <v>0</v>
      </c>
      <c r="E830" s="20">
        <v>0.76</v>
      </c>
      <c r="F830" s="20">
        <v>33.700000000000003</v>
      </c>
    </row>
    <row r="831" spans="1:6" x14ac:dyDescent="0.4">
      <c r="A831" s="21">
        <f t="shared" si="12"/>
        <v>45188.6172337963</v>
      </c>
      <c r="B831" s="22">
        <v>45188</v>
      </c>
      <c r="C831" s="15">
        <v>0.61723379629631003</v>
      </c>
      <c r="D831" s="20">
        <v>0</v>
      </c>
      <c r="E831" s="20">
        <v>0.75900000000000001</v>
      </c>
      <c r="F831" s="20">
        <v>33.700000000000003</v>
      </c>
    </row>
    <row r="832" spans="1:6" x14ac:dyDescent="0.4">
      <c r="A832" s="21">
        <f t="shared" si="12"/>
        <v>45188.617245370369</v>
      </c>
      <c r="B832" s="22">
        <v>45188</v>
      </c>
      <c r="C832" s="15">
        <v>0.61724537037038396</v>
      </c>
      <c r="D832" s="20">
        <v>0</v>
      </c>
      <c r="E832" s="20">
        <v>0.76</v>
      </c>
      <c r="F832" s="20">
        <v>33.700000000000003</v>
      </c>
    </row>
    <row r="833" spans="1:6" x14ac:dyDescent="0.4">
      <c r="A833" s="21">
        <f t="shared" si="12"/>
        <v>45188.617256944446</v>
      </c>
      <c r="B833" s="22">
        <v>45188</v>
      </c>
      <c r="C833" s="15">
        <v>0.617256944444458</v>
      </c>
      <c r="D833" s="20">
        <v>0</v>
      </c>
      <c r="E833" s="20">
        <v>0.76</v>
      </c>
      <c r="F833" s="20">
        <v>33.700000000000003</v>
      </c>
    </row>
    <row r="834" spans="1:6" x14ac:dyDescent="0.4">
      <c r="A834" s="21">
        <f t="shared" ref="A834:A897" si="13">B834+C834+D834/24/60/60/1000</f>
        <v>45188.617268518516</v>
      </c>
      <c r="B834" s="22">
        <v>45188</v>
      </c>
      <c r="C834" s="15">
        <v>0.61726851851853204</v>
      </c>
      <c r="D834" s="20">
        <v>0</v>
      </c>
      <c r="E834" s="20">
        <v>0.76</v>
      </c>
      <c r="F834" s="20">
        <v>33.700000000000003</v>
      </c>
    </row>
    <row r="835" spans="1:6" x14ac:dyDescent="0.4">
      <c r="A835" s="21">
        <f t="shared" si="13"/>
        <v>45188.617280092592</v>
      </c>
      <c r="B835" s="22">
        <v>45188</v>
      </c>
      <c r="C835" s="15">
        <v>0.61728009259260697</v>
      </c>
      <c r="D835" s="20">
        <v>0</v>
      </c>
      <c r="E835" s="20">
        <v>0.75900000000000001</v>
      </c>
      <c r="F835" s="20">
        <v>33.700000000000003</v>
      </c>
    </row>
    <row r="836" spans="1:6" x14ac:dyDescent="0.4">
      <c r="A836" s="21">
        <f t="shared" si="13"/>
        <v>45188.617291666669</v>
      </c>
      <c r="B836" s="22">
        <v>45188</v>
      </c>
      <c r="C836" s="15">
        <v>0.617291666666681</v>
      </c>
      <c r="D836" s="20">
        <v>0</v>
      </c>
      <c r="E836" s="20">
        <v>0.76</v>
      </c>
      <c r="F836" s="20">
        <v>33.700000000000003</v>
      </c>
    </row>
    <row r="837" spans="1:6" x14ac:dyDescent="0.4">
      <c r="A837" s="21">
        <f t="shared" si="13"/>
        <v>45188.617303240739</v>
      </c>
      <c r="B837" s="22">
        <v>45188</v>
      </c>
      <c r="C837" s="15">
        <v>0.61730324074075504</v>
      </c>
      <c r="D837" s="20">
        <v>0</v>
      </c>
      <c r="E837" s="20">
        <v>0.75900000000000001</v>
      </c>
      <c r="F837" s="20">
        <v>33.700000000000003</v>
      </c>
    </row>
    <row r="838" spans="1:6" x14ac:dyDescent="0.4">
      <c r="A838" s="21">
        <f t="shared" si="13"/>
        <v>45188.617314814815</v>
      </c>
      <c r="B838" s="22">
        <v>45188</v>
      </c>
      <c r="C838" s="15">
        <v>0.61731481481482897</v>
      </c>
      <c r="D838" s="20">
        <v>0</v>
      </c>
      <c r="E838" s="20">
        <v>0.76</v>
      </c>
      <c r="F838" s="20">
        <v>33.700000000000003</v>
      </c>
    </row>
    <row r="839" spans="1:6" x14ac:dyDescent="0.4">
      <c r="A839" s="21">
        <f t="shared" si="13"/>
        <v>45188.617326388892</v>
      </c>
      <c r="B839" s="22">
        <v>45188</v>
      </c>
      <c r="C839" s="15">
        <v>0.61732638888890301</v>
      </c>
      <c r="D839" s="20">
        <v>0</v>
      </c>
      <c r="E839" s="20">
        <v>0.76</v>
      </c>
      <c r="F839" s="20">
        <v>33.700000000000003</v>
      </c>
    </row>
    <row r="840" spans="1:6" x14ac:dyDescent="0.4">
      <c r="A840" s="21">
        <f t="shared" si="13"/>
        <v>45188.617337962962</v>
      </c>
      <c r="B840" s="22">
        <v>45188</v>
      </c>
      <c r="C840" s="15">
        <v>0.61733796296297705</v>
      </c>
      <c r="D840" s="20">
        <v>0</v>
      </c>
      <c r="E840" s="20">
        <v>0.76</v>
      </c>
      <c r="F840" s="20">
        <v>33.700000000000003</v>
      </c>
    </row>
    <row r="841" spans="1:6" x14ac:dyDescent="0.4">
      <c r="A841" s="21">
        <f t="shared" si="13"/>
        <v>45188.617349537039</v>
      </c>
      <c r="B841" s="22">
        <v>45188</v>
      </c>
      <c r="C841" s="15">
        <v>0.61734953703705098</v>
      </c>
      <c r="D841" s="20">
        <v>0</v>
      </c>
      <c r="E841" s="20">
        <v>0.76</v>
      </c>
      <c r="F841" s="20">
        <v>33.700000000000003</v>
      </c>
    </row>
    <row r="842" spans="1:6" x14ac:dyDescent="0.4">
      <c r="A842" s="21">
        <f t="shared" si="13"/>
        <v>45188.617361111108</v>
      </c>
      <c r="B842" s="22">
        <v>45188</v>
      </c>
      <c r="C842" s="15">
        <v>0.61736111111112602</v>
      </c>
      <c r="D842" s="20">
        <v>0</v>
      </c>
      <c r="E842" s="20">
        <v>0.76</v>
      </c>
      <c r="F842" s="20">
        <v>33.700000000000003</v>
      </c>
    </row>
    <row r="843" spans="1:6" x14ac:dyDescent="0.4">
      <c r="A843" s="21">
        <f t="shared" si="13"/>
        <v>45188.617372685185</v>
      </c>
      <c r="B843" s="22">
        <v>45188</v>
      </c>
      <c r="C843" s="15">
        <v>0.61737268518520005</v>
      </c>
      <c r="D843" s="20">
        <v>0</v>
      </c>
      <c r="E843" s="20">
        <v>0.76</v>
      </c>
      <c r="F843" s="20">
        <v>33.700000000000003</v>
      </c>
    </row>
    <row r="844" spans="1:6" x14ac:dyDescent="0.4">
      <c r="A844" s="21">
        <f t="shared" si="13"/>
        <v>45188.617384259262</v>
      </c>
      <c r="B844" s="22">
        <v>45188</v>
      </c>
      <c r="C844" s="15">
        <v>0.61738425925927398</v>
      </c>
      <c r="D844" s="20">
        <v>0</v>
      </c>
      <c r="E844" s="20">
        <v>0.76</v>
      </c>
      <c r="F844" s="20">
        <v>33.700000000000003</v>
      </c>
    </row>
    <row r="845" spans="1:6" x14ac:dyDescent="0.4">
      <c r="A845" s="21">
        <f t="shared" si="13"/>
        <v>45188.617395833331</v>
      </c>
      <c r="B845" s="22">
        <v>45188</v>
      </c>
      <c r="C845" s="15">
        <v>0.61739583333334802</v>
      </c>
      <c r="D845" s="20">
        <v>0</v>
      </c>
      <c r="E845" s="20">
        <v>0.76</v>
      </c>
      <c r="F845" s="20">
        <v>33.700000000000003</v>
      </c>
    </row>
    <row r="846" spans="1:6" x14ac:dyDescent="0.4">
      <c r="A846" s="21">
        <f t="shared" si="13"/>
        <v>45188.617407407408</v>
      </c>
      <c r="B846" s="22">
        <v>45188</v>
      </c>
      <c r="C846" s="15">
        <v>0.61740740740742195</v>
      </c>
      <c r="D846" s="20">
        <v>0</v>
      </c>
      <c r="E846" s="20">
        <v>0.76</v>
      </c>
      <c r="F846" s="20">
        <v>33.700000000000003</v>
      </c>
    </row>
    <row r="847" spans="1:6" x14ac:dyDescent="0.4">
      <c r="A847" s="21">
        <f t="shared" si="13"/>
        <v>45188.617418981485</v>
      </c>
      <c r="B847" s="22">
        <v>45188</v>
      </c>
      <c r="C847" s="15">
        <v>0.61741898148149599</v>
      </c>
      <c r="D847" s="20">
        <v>0</v>
      </c>
      <c r="E847" s="20">
        <v>0.75900000000000001</v>
      </c>
      <c r="F847" s="20">
        <v>33.700000000000003</v>
      </c>
    </row>
    <row r="848" spans="1:6" x14ac:dyDescent="0.4">
      <c r="A848" s="21">
        <f t="shared" si="13"/>
        <v>45188.617430555554</v>
      </c>
      <c r="B848" s="22">
        <v>45188</v>
      </c>
      <c r="C848" s="15">
        <v>0.61743055555557003</v>
      </c>
      <c r="D848" s="20">
        <v>0</v>
      </c>
      <c r="E848" s="20">
        <v>0.76</v>
      </c>
      <c r="F848" s="20">
        <v>33.700000000000003</v>
      </c>
    </row>
    <row r="849" spans="1:6" x14ac:dyDescent="0.4">
      <c r="A849" s="21">
        <f t="shared" si="13"/>
        <v>45188.617442129631</v>
      </c>
      <c r="B849" s="22">
        <v>45188</v>
      </c>
      <c r="C849" s="15">
        <v>0.61744212962964495</v>
      </c>
      <c r="D849" s="20">
        <v>0</v>
      </c>
      <c r="E849" s="20">
        <v>0.76</v>
      </c>
      <c r="F849" s="20">
        <v>33.700000000000003</v>
      </c>
    </row>
    <row r="850" spans="1:6" x14ac:dyDescent="0.4">
      <c r="A850" s="21">
        <f t="shared" si="13"/>
        <v>45188.6174537037</v>
      </c>
      <c r="B850" s="22">
        <v>45188</v>
      </c>
      <c r="C850" s="15">
        <v>0.61745370370371899</v>
      </c>
      <c r="D850" s="20">
        <v>0</v>
      </c>
      <c r="E850" s="20">
        <v>0.76</v>
      </c>
      <c r="F850" s="20">
        <v>33.700000000000003</v>
      </c>
    </row>
    <row r="851" spans="1:6" x14ac:dyDescent="0.4">
      <c r="A851" s="21">
        <f t="shared" si="13"/>
        <v>45188.617465277777</v>
      </c>
      <c r="B851" s="22">
        <v>45188</v>
      </c>
      <c r="C851" s="15">
        <v>0.61746527777779303</v>
      </c>
      <c r="D851" s="20">
        <v>0</v>
      </c>
      <c r="E851" s="20">
        <v>0.76</v>
      </c>
      <c r="F851" s="20">
        <v>33.700000000000003</v>
      </c>
    </row>
    <row r="852" spans="1:6" x14ac:dyDescent="0.4">
      <c r="A852" s="21">
        <f t="shared" si="13"/>
        <v>45188.617476851854</v>
      </c>
      <c r="B852" s="22">
        <v>45188</v>
      </c>
      <c r="C852" s="15">
        <v>0.61747685185186696</v>
      </c>
      <c r="D852" s="20">
        <v>0</v>
      </c>
      <c r="E852" s="20">
        <v>0.76</v>
      </c>
      <c r="F852" s="20">
        <v>33.700000000000003</v>
      </c>
    </row>
    <row r="853" spans="1:6" x14ac:dyDescent="0.4">
      <c r="A853" s="21">
        <f t="shared" si="13"/>
        <v>45188.617488425924</v>
      </c>
      <c r="B853" s="22">
        <v>45188</v>
      </c>
      <c r="C853" s="15">
        <v>0.617488425925941</v>
      </c>
      <c r="D853" s="20">
        <v>0</v>
      </c>
      <c r="E853" s="20">
        <v>0.75900000000000001</v>
      </c>
      <c r="F853" s="20">
        <v>33.700000000000003</v>
      </c>
    </row>
    <row r="854" spans="1:6" x14ac:dyDescent="0.4">
      <c r="A854" s="21">
        <f t="shared" si="13"/>
        <v>45188.6175</v>
      </c>
      <c r="B854" s="22">
        <v>45188</v>
      </c>
      <c r="C854" s="15">
        <v>0.61750000000001504</v>
      </c>
      <c r="D854" s="20">
        <v>0</v>
      </c>
      <c r="E854" s="20">
        <v>0.75900000000000001</v>
      </c>
      <c r="F854" s="20">
        <v>33.700000000000003</v>
      </c>
    </row>
    <row r="855" spans="1:6" x14ac:dyDescent="0.4">
      <c r="A855" s="21">
        <f t="shared" si="13"/>
        <v>45188.617511574077</v>
      </c>
      <c r="B855" s="22">
        <v>45188</v>
      </c>
      <c r="C855" s="15">
        <v>0.61751157407408996</v>
      </c>
      <c r="D855" s="20">
        <v>0</v>
      </c>
      <c r="E855" s="20">
        <v>0.76</v>
      </c>
      <c r="F855" s="20">
        <v>33.700000000000003</v>
      </c>
    </row>
    <row r="856" spans="1:6" x14ac:dyDescent="0.4">
      <c r="A856" s="21">
        <f t="shared" si="13"/>
        <v>45188.617523148147</v>
      </c>
      <c r="B856" s="22">
        <v>45188</v>
      </c>
      <c r="C856" s="15">
        <v>0.617523148148164</v>
      </c>
      <c r="D856" s="20">
        <v>0</v>
      </c>
      <c r="E856" s="20">
        <v>0.76</v>
      </c>
      <c r="F856" s="20">
        <v>33.700000000000003</v>
      </c>
    </row>
    <row r="857" spans="1:6" x14ac:dyDescent="0.4">
      <c r="A857" s="21">
        <f t="shared" si="13"/>
        <v>45188.617534722223</v>
      </c>
      <c r="B857" s="22">
        <v>45188</v>
      </c>
      <c r="C857" s="15">
        <v>0.61753472222223804</v>
      </c>
      <c r="D857" s="20">
        <v>0</v>
      </c>
      <c r="E857" s="20">
        <v>0.76</v>
      </c>
      <c r="F857" s="20">
        <v>33.700000000000003</v>
      </c>
    </row>
    <row r="858" spans="1:6" x14ac:dyDescent="0.4">
      <c r="A858" s="21">
        <f t="shared" si="13"/>
        <v>45188.617546296293</v>
      </c>
      <c r="B858" s="22">
        <v>45188</v>
      </c>
      <c r="C858" s="15">
        <v>0.61754629629631197</v>
      </c>
      <c r="D858" s="20">
        <v>0</v>
      </c>
      <c r="E858" s="20">
        <v>0.75900000000000001</v>
      </c>
      <c r="F858" s="20">
        <v>33.700000000000003</v>
      </c>
    </row>
    <row r="859" spans="1:6" x14ac:dyDescent="0.4">
      <c r="A859" s="21">
        <f t="shared" si="13"/>
        <v>45188.61755787037</v>
      </c>
      <c r="B859" s="22">
        <v>45188</v>
      </c>
      <c r="C859" s="15">
        <v>0.61755787037038601</v>
      </c>
      <c r="D859" s="20">
        <v>0</v>
      </c>
      <c r="E859" s="20">
        <v>0.75900000000000001</v>
      </c>
      <c r="F859" s="20">
        <v>33.700000000000003</v>
      </c>
    </row>
    <row r="860" spans="1:6" x14ac:dyDescent="0.4">
      <c r="A860" s="21">
        <f t="shared" si="13"/>
        <v>45188.617569444446</v>
      </c>
      <c r="B860" s="22">
        <v>45188</v>
      </c>
      <c r="C860" s="15">
        <v>0.61756944444446005</v>
      </c>
      <c r="D860" s="20">
        <v>0</v>
      </c>
      <c r="E860" s="20">
        <v>0.75900000000000001</v>
      </c>
      <c r="F860" s="20">
        <v>33.700000000000003</v>
      </c>
    </row>
    <row r="861" spans="1:6" x14ac:dyDescent="0.4">
      <c r="A861" s="21">
        <f t="shared" si="13"/>
        <v>45188.617581018516</v>
      </c>
      <c r="B861" s="22">
        <v>45188</v>
      </c>
      <c r="C861" s="15">
        <v>0.61758101851853398</v>
      </c>
      <c r="D861" s="20">
        <v>0</v>
      </c>
      <c r="E861" s="20">
        <v>0.75900000000000001</v>
      </c>
      <c r="F861" s="20">
        <v>33.700000000000003</v>
      </c>
    </row>
    <row r="862" spans="1:6" x14ac:dyDescent="0.4">
      <c r="A862" s="21">
        <f t="shared" si="13"/>
        <v>45188.617592592593</v>
      </c>
      <c r="B862" s="22">
        <v>45188</v>
      </c>
      <c r="C862" s="15">
        <v>0.61759259259260901</v>
      </c>
      <c r="D862" s="20">
        <v>0</v>
      </c>
      <c r="E862" s="20">
        <v>0.75900000000000001</v>
      </c>
      <c r="F862" s="20">
        <v>33.700000000000003</v>
      </c>
    </row>
    <row r="863" spans="1:6" x14ac:dyDescent="0.4">
      <c r="A863" s="21">
        <f t="shared" si="13"/>
        <v>45188.617604166669</v>
      </c>
      <c r="B863" s="22">
        <v>45188</v>
      </c>
      <c r="C863" s="15">
        <v>0.61760416666668305</v>
      </c>
      <c r="D863" s="20">
        <v>0</v>
      </c>
      <c r="E863" s="20">
        <v>0.75900000000000001</v>
      </c>
      <c r="F863" s="20">
        <v>33.700000000000003</v>
      </c>
    </row>
    <row r="864" spans="1:6" x14ac:dyDescent="0.4">
      <c r="A864" s="21">
        <f t="shared" si="13"/>
        <v>45188.617615740739</v>
      </c>
      <c r="B864" s="22">
        <v>45188</v>
      </c>
      <c r="C864" s="15">
        <v>0.61761574074075698</v>
      </c>
      <c r="D864" s="20">
        <v>0</v>
      </c>
      <c r="E864" s="20">
        <v>0.76</v>
      </c>
      <c r="F864" s="20">
        <v>33.700000000000003</v>
      </c>
    </row>
    <row r="865" spans="1:6" x14ac:dyDescent="0.4">
      <c r="A865" s="21">
        <f t="shared" si="13"/>
        <v>45188.617627314816</v>
      </c>
      <c r="B865" s="22">
        <v>45188</v>
      </c>
      <c r="C865" s="15">
        <v>0.61762731481483102</v>
      </c>
      <c r="D865" s="20">
        <v>0</v>
      </c>
      <c r="E865" s="20">
        <v>0.75900000000000001</v>
      </c>
      <c r="F865" s="20">
        <v>33.700000000000003</v>
      </c>
    </row>
    <row r="866" spans="1:6" x14ac:dyDescent="0.4">
      <c r="A866" s="21">
        <f t="shared" si="13"/>
        <v>45188.617638888885</v>
      </c>
      <c r="B866" s="22">
        <v>45188</v>
      </c>
      <c r="C866" s="15">
        <v>0.61763888888890495</v>
      </c>
      <c r="D866" s="20">
        <v>0</v>
      </c>
      <c r="E866" s="20">
        <v>0.75900000000000001</v>
      </c>
      <c r="F866" s="20">
        <v>33.700000000000003</v>
      </c>
    </row>
    <row r="867" spans="1:6" x14ac:dyDescent="0.4">
      <c r="A867" s="21">
        <f t="shared" si="13"/>
        <v>45188.617650462962</v>
      </c>
      <c r="B867" s="22">
        <v>45188</v>
      </c>
      <c r="C867" s="15">
        <v>0.61765046296297899</v>
      </c>
      <c r="D867" s="20">
        <v>0</v>
      </c>
      <c r="E867" s="20">
        <v>0.75900000000000001</v>
      </c>
      <c r="F867" s="20">
        <v>33.700000000000003</v>
      </c>
    </row>
    <row r="868" spans="1:6" x14ac:dyDescent="0.4">
      <c r="A868" s="21">
        <f t="shared" si="13"/>
        <v>45188.617662037039</v>
      </c>
      <c r="B868" s="22">
        <v>45188</v>
      </c>
      <c r="C868" s="15">
        <v>0.61766203703705302</v>
      </c>
      <c r="D868" s="20">
        <v>0</v>
      </c>
      <c r="E868" s="20">
        <v>0.75900000000000001</v>
      </c>
      <c r="F868" s="20">
        <v>33.700000000000003</v>
      </c>
    </row>
    <row r="869" spans="1:6" x14ac:dyDescent="0.4">
      <c r="A869" s="21">
        <f t="shared" si="13"/>
        <v>45188.617673611108</v>
      </c>
      <c r="B869" s="22">
        <v>45188</v>
      </c>
      <c r="C869" s="15">
        <v>0.61767361111112795</v>
      </c>
      <c r="D869" s="20">
        <v>0</v>
      </c>
      <c r="E869" s="20">
        <v>0.75900000000000001</v>
      </c>
      <c r="F869" s="20">
        <v>33.700000000000003</v>
      </c>
    </row>
    <row r="870" spans="1:6" x14ac:dyDescent="0.4">
      <c r="A870" s="21">
        <f t="shared" si="13"/>
        <v>45188.617685185185</v>
      </c>
      <c r="B870" s="22">
        <v>45188</v>
      </c>
      <c r="C870" s="15">
        <v>0.61768518518520199</v>
      </c>
      <c r="D870" s="20">
        <v>0</v>
      </c>
      <c r="E870" s="20">
        <v>0.75900000000000001</v>
      </c>
      <c r="F870" s="20">
        <v>33.700000000000003</v>
      </c>
    </row>
    <row r="871" spans="1:6" x14ac:dyDescent="0.4">
      <c r="A871" s="21">
        <f t="shared" si="13"/>
        <v>45188.617696759262</v>
      </c>
      <c r="B871" s="22">
        <v>45188</v>
      </c>
      <c r="C871" s="15">
        <v>0.61769675925927603</v>
      </c>
      <c r="D871" s="20">
        <v>0</v>
      </c>
      <c r="E871" s="20">
        <v>0.75900000000000001</v>
      </c>
      <c r="F871" s="20">
        <v>33.700000000000003</v>
      </c>
    </row>
    <row r="872" spans="1:6" x14ac:dyDescent="0.4">
      <c r="A872" s="21">
        <f t="shared" si="13"/>
        <v>45188.617708333331</v>
      </c>
      <c r="B872" s="22">
        <v>45188</v>
      </c>
      <c r="C872" s="15">
        <v>0.61770833333334996</v>
      </c>
      <c r="D872" s="20">
        <v>0</v>
      </c>
      <c r="E872" s="20">
        <v>0.75900000000000001</v>
      </c>
      <c r="F872" s="20">
        <v>33.700000000000003</v>
      </c>
    </row>
    <row r="873" spans="1:6" x14ac:dyDescent="0.4">
      <c r="A873" s="21">
        <f t="shared" si="13"/>
        <v>45188.617719907408</v>
      </c>
      <c r="B873" s="22">
        <v>45188</v>
      </c>
      <c r="C873" s="15">
        <v>0.617719907407424</v>
      </c>
      <c r="D873" s="20">
        <v>0</v>
      </c>
      <c r="E873" s="20">
        <v>0.76</v>
      </c>
      <c r="F873" s="20">
        <v>33.700000000000003</v>
      </c>
    </row>
    <row r="874" spans="1:6" x14ac:dyDescent="0.4">
      <c r="A874" s="21">
        <f t="shared" si="13"/>
        <v>45188.617731481485</v>
      </c>
      <c r="B874" s="22">
        <v>45188</v>
      </c>
      <c r="C874" s="15">
        <v>0.61773148148149803</v>
      </c>
      <c r="D874" s="20">
        <v>0</v>
      </c>
      <c r="E874" s="20">
        <v>0.75900000000000001</v>
      </c>
      <c r="F874" s="20">
        <v>33.700000000000003</v>
      </c>
    </row>
    <row r="875" spans="1:6" x14ac:dyDescent="0.4">
      <c r="A875" s="21">
        <f t="shared" si="13"/>
        <v>45188.617743055554</v>
      </c>
      <c r="B875" s="22">
        <v>45188</v>
      </c>
      <c r="C875" s="15">
        <v>0.61774305555557296</v>
      </c>
      <c r="D875" s="20">
        <v>0</v>
      </c>
      <c r="E875" s="20">
        <v>0.75900000000000001</v>
      </c>
      <c r="F875" s="20">
        <v>33.700000000000003</v>
      </c>
    </row>
    <row r="876" spans="1:6" x14ac:dyDescent="0.4">
      <c r="A876" s="21">
        <f t="shared" si="13"/>
        <v>45188.617754629631</v>
      </c>
      <c r="B876" s="22">
        <v>45188</v>
      </c>
      <c r="C876" s="15">
        <v>0.617754629629647</v>
      </c>
      <c r="D876" s="20">
        <v>0</v>
      </c>
      <c r="E876" s="20">
        <v>0.75900000000000001</v>
      </c>
      <c r="F876" s="20">
        <v>33.700000000000003</v>
      </c>
    </row>
    <row r="877" spans="1:6" x14ac:dyDescent="0.4">
      <c r="A877" s="21">
        <f t="shared" si="13"/>
        <v>45188.617766203701</v>
      </c>
      <c r="B877" s="22">
        <v>45188</v>
      </c>
      <c r="C877" s="15">
        <v>0.61776620370372104</v>
      </c>
      <c r="D877" s="20">
        <v>0</v>
      </c>
      <c r="E877" s="20">
        <v>0.75900000000000001</v>
      </c>
      <c r="F877" s="20">
        <v>33.700000000000003</v>
      </c>
    </row>
    <row r="878" spans="1:6" x14ac:dyDescent="0.4">
      <c r="A878" s="21">
        <f t="shared" si="13"/>
        <v>45188.617777777778</v>
      </c>
      <c r="B878" s="22">
        <v>45188</v>
      </c>
      <c r="C878" s="15">
        <v>0.61777777777779497</v>
      </c>
      <c r="D878" s="20">
        <v>0</v>
      </c>
      <c r="E878" s="20">
        <v>0.75900000000000001</v>
      </c>
      <c r="F878" s="20">
        <v>33.700000000000003</v>
      </c>
    </row>
    <row r="879" spans="1:6" x14ac:dyDescent="0.4">
      <c r="A879" s="21">
        <f t="shared" si="13"/>
        <v>45188.617789351854</v>
      </c>
      <c r="B879" s="22">
        <v>45188</v>
      </c>
      <c r="C879" s="15">
        <v>0.61778935185186901</v>
      </c>
      <c r="D879" s="20">
        <v>0</v>
      </c>
      <c r="E879" s="20">
        <v>0.75900000000000001</v>
      </c>
      <c r="F879" s="20">
        <v>33.700000000000003</v>
      </c>
    </row>
    <row r="880" spans="1:6" x14ac:dyDescent="0.4">
      <c r="A880" s="21">
        <f t="shared" si="13"/>
        <v>45188.617800925924</v>
      </c>
      <c r="B880" s="22">
        <v>45188</v>
      </c>
      <c r="C880" s="15">
        <v>0.61780092592594305</v>
      </c>
      <c r="D880" s="20">
        <v>0</v>
      </c>
      <c r="E880" s="20">
        <v>0.76</v>
      </c>
      <c r="F880" s="20">
        <v>33.700000000000003</v>
      </c>
    </row>
    <row r="881" spans="1:6" x14ac:dyDescent="0.4">
      <c r="A881" s="21">
        <f t="shared" si="13"/>
        <v>45188.617812500001</v>
      </c>
      <c r="B881" s="22">
        <v>45188</v>
      </c>
      <c r="C881" s="15">
        <v>0.61781250000001697</v>
      </c>
      <c r="D881" s="20">
        <v>0</v>
      </c>
      <c r="E881" s="20">
        <v>0.75900000000000001</v>
      </c>
      <c r="F881" s="20">
        <v>33.700000000000003</v>
      </c>
    </row>
    <row r="882" spans="1:6" x14ac:dyDescent="0.4">
      <c r="A882" s="21">
        <f t="shared" si="13"/>
        <v>45188.617824074077</v>
      </c>
      <c r="B882" s="22">
        <v>45188</v>
      </c>
      <c r="C882" s="15">
        <v>0.61782407407409201</v>
      </c>
      <c r="D882" s="20">
        <v>0</v>
      </c>
      <c r="E882" s="20">
        <v>0.75900000000000001</v>
      </c>
      <c r="F882" s="20">
        <v>33.700000000000003</v>
      </c>
    </row>
    <row r="883" spans="1:6" x14ac:dyDescent="0.4">
      <c r="A883" s="21">
        <f t="shared" si="13"/>
        <v>45188.617835648147</v>
      </c>
      <c r="B883" s="22">
        <v>45188</v>
      </c>
      <c r="C883" s="15">
        <v>0.61783564814816605</v>
      </c>
      <c r="D883" s="20">
        <v>0</v>
      </c>
      <c r="E883" s="20">
        <v>0.75900000000000001</v>
      </c>
      <c r="F883" s="20">
        <v>33.700000000000003</v>
      </c>
    </row>
    <row r="884" spans="1:6" x14ac:dyDescent="0.4">
      <c r="A884" s="21">
        <f t="shared" si="13"/>
        <v>45188.617847222224</v>
      </c>
      <c r="B884" s="22">
        <v>45188</v>
      </c>
      <c r="C884" s="15">
        <v>0.61784722222223998</v>
      </c>
      <c r="D884" s="20">
        <v>0</v>
      </c>
      <c r="E884" s="20">
        <v>0.75900000000000001</v>
      </c>
      <c r="F884" s="20">
        <v>33.700000000000003</v>
      </c>
    </row>
    <row r="885" spans="1:6" x14ac:dyDescent="0.4">
      <c r="A885" s="21">
        <f t="shared" si="13"/>
        <v>45188.617858796293</v>
      </c>
      <c r="B885" s="22">
        <v>45188</v>
      </c>
      <c r="C885" s="15">
        <v>0.61785879629631402</v>
      </c>
      <c r="D885" s="20">
        <v>0</v>
      </c>
      <c r="E885" s="20">
        <v>0.76</v>
      </c>
      <c r="F885" s="20">
        <v>33.700000000000003</v>
      </c>
    </row>
    <row r="886" spans="1:6" x14ac:dyDescent="0.4">
      <c r="A886" s="21">
        <f t="shared" si="13"/>
        <v>45188.61787037037</v>
      </c>
      <c r="B886" s="22">
        <v>45188</v>
      </c>
      <c r="C886" s="15">
        <v>0.61787037037038794</v>
      </c>
      <c r="D886" s="20">
        <v>0</v>
      </c>
      <c r="E886" s="20">
        <v>0.76</v>
      </c>
      <c r="F886" s="20">
        <v>33.700000000000003</v>
      </c>
    </row>
    <row r="887" spans="1:6" x14ac:dyDescent="0.4">
      <c r="A887" s="21">
        <f t="shared" si="13"/>
        <v>45188.617881944447</v>
      </c>
      <c r="B887" s="22">
        <v>45188</v>
      </c>
      <c r="C887" s="15">
        <v>0.61788194444446198</v>
      </c>
      <c r="D887" s="20">
        <v>0</v>
      </c>
      <c r="E887" s="20">
        <v>0.76</v>
      </c>
      <c r="F887" s="20">
        <v>33.700000000000003</v>
      </c>
    </row>
    <row r="888" spans="1:6" x14ac:dyDescent="0.4">
      <c r="A888" s="21">
        <f t="shared" si="13"/>
        <v>45188.617893518516</v>
      </c>
      <c r="B888" s="22">
        <v>45188</v>
      </c>
      <c r="C888" s="15">
        <v>0.61789351851853602</v>
      </c>
      <c r="D888" s="20">
        <v>0</v>
      </c>
      <c r="E888" s="20">
        <v>0.76</v>
      </c>
      <c r="F888" s="20">
        <v>33.700000000000003</v>
      </c>
    </row>
    <row r="889" spans="1:6" x14ac:dyDescent="0.4">
      <c r="A889" s="21">
        <f t="shared" si="13"/>
        <v>45188.617905092593</v>
      </c>
      <c r="B889" s="22">
        <v>45188</v>
      </c>
      <c r="C889" s="15">
        <v>0.61790509259261095</v>
      </c>
      <c r="D889" s="20">
        <v>0</v>
      </c>
      <c r="E889" s="20">
        <v>0.75900000000000001</v>
      </c>
      <c r="F889" s="20">
        <v>33.700000000000003</v>
      </c>
    </row>
    <row r="890" spans="1:6" x14ac:dyDescent="0.4">
      <c r="A890" s="21">
        <f t="shared" si="13"/>
        <v>45188.61791666667</v>
      </c>
      <c r="B890" s="22">
        <v>45188</v>
      </c>
      <c r="C890" s="15">
        <v>0.61791666666668499</v>
      </c>
      <c r="D890" s="20">
        <v>0</v>
      </c>
      <c r="E890" s="20">
        <v>0.75900000000000001</v>
      </c>
      <c r="F890" s="20">
        <v>33.700000000000003</v>
      </c>
    </row>
    <row r="891" spans="1:6" x14ac:dyDescent="0.4">
      <c r="A891" s="21">
        <f t="shared" si="13"/>
        <v>45188.617928240739</v>
      </c>
      <c r="B891" s="22">
        <v>45188</v>
      </c>
      <c r="C891" s="15">
        <v>0.61792824074075903</v>
      </c>
      <c r="D891" s="20">
        <v>0</v>
      </c>
      <c r="E891" s="20">
        <v>0.75900000000000001</v>
      </c>
      <c r="F891" s="20">
        <v>33.700000000000003</v>
      </c>
    </row>
    <row r="892" spans="1:6" x14ac:dyDescent="0.4">
      <c r="A892" s="21">
        <f t="shared" si="13"/>
        <v>45188.617939814816</v>
      </c>
      <c r="B892" s="22">
        <v>45188</v>
      </c>
      <c r="C892" s="15">
        <v>0.61793981481483296</v>
      </c>
      <c r="D892" s="20">
        <v>0</v>
      </c>
      <c r="E892" s="20">
        <v>0.75900000000000001</v>
      </c>
      <c r="F892" s="20">
        <v>33.700000000000003</v>
      </c>
    </row>
    <row r="893" spans="1:6" x14ac:dyDescent="0.4">
      <c r="A893" s="21">
        <f t="shared" si="13"/>
        <v>45188.617951388886</v>
      </c>
      <c r="B893" s="22">
        <v>45188</v>
      </c>
      <c r="C893" s="15">
        <v>0.61795138888890699</v>
      </c>
      <c r="D893" s="20">
        <v>0</v>
      </c>
      <c r="E893" s="20">
        <v>0.75900000000000001</v>
      </c>
      <c r="F893" s="20">
        <v>33.700000000000003</v>
      </c>
    </row>
    <row r="894" spans="1:6" x14ac:dyDescent="0.4">
      <c r="A894" s="21">
        <f t="shared" si="13"/>
        <v>45188.617962962962</v>
      </c>
      <c r="B894" s="22">
        <v>45188</v>
      </c>
      <c r="C894" s="15">
        <v>0.61796296296298103</v>
      </c>
      <c r="D894" s="20">
        <v>0</v>
      </c>
      <c r="E894" s="20">
        <v>0.75900000000000001</v>
      </c>
      <c r="F894" s="20">
        <v>33.700000000000003</v>
      </c>
    </row>
    <row r="895" spans="1:6" x14ac:dyDescent="0.4">
      <c r="A895" s="21">
        <f t="shared" si="13"/>
        <v>45188.617974537039</v>
      </c>
      <c r="B895" s="22">
        <v>45188</v>
      </c>
      <c r="C895" s="15">
        <v>0.61797453703705596</v>
      </c>
      <c r="D895" s="20">
        <v>0</v>
      </c>
      <c r="E895" s="20">
        <v>0.75900000000000001</v>
      </c>
      <c r="F895" s="20">
        <v>33.700000000000003</v>
      </c>
    </row>
    <row r="896" spans="1:6" x14ac:dyDescent="0.4">
      <c r="A896" s="21">
        <f t="shared" si="13"/>
        <v>45188.617986111109</v>
      </c>
      <c r="B896" s="22">
        <v>45188</v>
      </c>
      <c r="C896" s="15">
        <v>0.61798611111113</v>
      </c>
      <c r="D896" s="20">
        <v>0</v>
      </c>
      <c r="E896" s="20">
        <v>0.75900000000000001</v>
      </c>
      <c r="F896" s="20">
        <v>33.700000000000003</v>
      </c>
    </row>
    <row r="897" spans="1:6" x14ac:dyDescent="0.4">
      <c r="A897" s="21">
        <f t="shared" si="13"/>
        <v>45188.617997685185</v>
      </c>
      <c r="B897" s="22">
        <v>45188</v>
      </c>
      <c r="C897" s="15">
        <v>0.61799768518520404</v>
      </c>
      <c r="D897" s="20">
        <v>0</v>
      </c>
      <c r="E897" s="20">
        <v>0.75900000000000001</v>
      </c>
      <c r="F897" s="20">
        <v>33.700000000000003</v>
      </c>
    </row>
    <row r="898" spans="1:6" x14ac:dyDescent="0.4">
      <c r="A898" s="21">
        <f t="shared" ref="A898:A961" si="14">B898+C898+D898/24/60/60/1000</f>
        <v>45188.618009259262</v>
      </c>
      <c r="B898" s="22">
        <v>45188</v>
      </c>
      <c r="C898" s="15">
        <v>0.61800925925927797</v>
      </c>
      <c r="D898" s="20">
        <v>0</v>
      </c>
      <c r="E898" s="20">
        <v>0.75900000000000001</v>
      </c>
      <c r="F898" s="20">
        <v>33.700000000000003</v>
      </c>
    </row>
    <row r="899" spans="1:6" x14ac:dyDescent="0.4">
      <c r="A899" s="21">
        <f t="shared" si="14"/>
        <v>45188.618020833332</v>
      </c>
      <c r="B899" s="22">
        <v>45188</v>
      </c>
      <c r="C899" s="15">
        <v>0.618020833333352</v>
      </c>
      <c r="D899" s="20">
        <v>0</v>
      </c>
      <c r="E899" s="20">
        <v>0.75900000000000001</v>
      </c>
      <c r="F899" s="20">
        <v>33.700000000000003</v>
      </c>
    </row>
    <row r="900" spans="1:6" x14ac:dyDescent="0.4">
      <c r="A900" s="21">
        <f t="shared" si="14"/>
        <v>45188.618032407408</v>
      </c>
      <c r="B900" s="22">
        <v>45188</v>
      </c>
      <c r="C900" s="15">
        <v>0.61803240740742604</v>
      </c>
      <c r="D900" s="20">
        <v>0</v>
      </c>
      <c r="E900" s="20">
        <v>0.75900000000000001</v>
      </c>
      <c r="F900" s="20">
        <v>33.700000000000003</v>
      </c>
    </row>
    <row r="901" spans="1:6" x14ac:dyDescent="0.4">
      <c r="A901" s="21">
        <f t="shared" si="14"/>
        <v>45188.618043981478</v>
      </c>
      <c r="B901" s="22">
        <v>45188</v>
      </c>
      <c r="C901" s="15">
        <v>0.61804398148149997</v>
      </c>
      <c r="D901" s="20">
        <v>0</v>
      </c>
      <c r="E901" s="20">
        <v>0.75900000000000001</v>
      </c>
      <c r="F901" s="20">
        <v>33.700000000000003</v>
      </c>
    </row>
    <row r="902" spans="1:6" x14ac:dyDescent="0.4">
      <c r="A902" s="21">
        <f t="shared" si="14"/>
        <v>45188.618055555555</v>
      </c>
      <c r="B902" s="22">
        <v>45188</v>
      </c>
      <c r="C902" s="15">
        <v>0.61805555555557501</v>
      </c>
      <c r="D902" s="20">
        <v>0</v>
      </c>
      <c r="E902" s="20">
        <v>0.75900000000000001</v>
      </c>
      <c r="F902" s="20">
        <v>33.700000000000003</v>
      </c>
    </row>
    <row r="903" spans="1:6" x14ac:dyDescent="0.4">
      <c r="A903" s="21">
        <f t="shared" si="14"/>
        <v>45188.618067129632</v>
      </c>
      <c r="B903" s="22">
        <v>45188</v>
      </c>
      <c r="C903" s="15">
        <v>0.61806712962964905</v>
      </c>
      <c r="D903" s="20">
        <v>0</v>
      </c>
      <c r="E903" s="20">
        <v>0.75900000000000001</v>
      </c>
      <c r="F903" s="20">
        <v>33.700000000000003</v>
      </c>
    </row>
    <row r="904" spans="1:6" x14ac:dyDescent="0.4">
      <c r="A904" s="21">
        <f t="shared" si="14"/>
        <v>45188.618078703701</v>
      </c>
      <c r="B904" s="22">
        <v>45188</v>
      </c>
      <c r="C904" s="15">
        <v>0.61807870370372298</v>
      </c>
      <c r="D904" s="20">
        <v>0</v>
      </c>
      <c r="E904" s="20">
        <v>0.75900000000000001</v>
      </c>
      <c r="F904" s="20">
        <v>33.700000000000003</v>
      </c>
    </row>
    <row r="905" spans="1:6" x14ac:dyDescent="0.4">
      <c r="A905" s="21">
        <f t="shared" si="14"/>
        <v>45188.618090277778</v>
      </c>
      <c r="B905" s="22">
        <v>45188</v>
      </c>
      <c r="C905" s="15">
        <v>0.61809027777779701</v>
      </c>
      <c r="D905" s="20">
        <v>0</v>
      </c>
      <c r="E905" s="20">
        <v>0.75900000000000001</v>
      </c>
      <c r="F905" s="20">
        <v>33.700000000000003</v>
      </c>
    </row>
    <row r="906" spans="1:6" x14ac:dyDescent="0.4">
      <c r="A906" s="21">
        <f t="shared" si="14"/>
        <v>45188.618101851855</v>
      </c>
      <c r="B906" s="22">
        <v>45188</v>
      </c>
      <c r="C906" s="15">
        <v>0.61810185185187105</v>
      </c>
      <c r="D906" s="20">
        <v>0</v>
      </c>
      <c r="E906" s="20">
        <v>0.75900000000000001</v>
      </c>
      <c r="F906" s="20">
        <v>33.700000000000003</v>
      </c>
    </row>
    <row r="907" spans="1:6" x14ac:dyDescent="0.4">
      <c r="A907" s="21">
        <f t="shared" si="14"/>
        <v>45188.618113425924</v>
      </c>
      <c r="B907" s="22">
        <v>45188</v>
      </c>
      <c r="C907" s="15">
        <v>0.61811342592594498</v>
      </c>
      <c r="D907" s="20">
        <v>0</v>
      </c>
      <c r="E907" s="20">
        <v>0.75900000000000001</v>
      </c>
      <c r="F907" s="20">
        <v>33.700000000000003</v>
      </c>
    </row>
    <row r="908" spans="1:6" x14ac:dyDescent="0.4">
      <c r="A908" s="21">
        <f t="shared" si="14"/>
        <v>45188.618125000001</v>
      </c>
      <c r="B908" s="22">
        <v>45188</v>
      </c>
      <c r="C908" s="15">
        <v>0.61812500000001902</v>
      </c>
      <c r="D908" s="20">
        <v>0</v>
      </c>
      <c r="E908" s="20">
        <v>0.75900000000000001</v>
      </c>
      <c r="F908" s="20">
        <v>33.700000000000003</v>
      </c>
    </row>
    <row r="909" spans="1:6" x14ac:dyDescent="0.4">
      <c r="A909" s="21">
        <f t="shared" si="14"/>
        <v>45188.618136574078</v>
      </c>
      <c r="B909" s="22">
        <v>45188</v>
      </c>
      <c r="C909" s="15">
        <v>0.61813657407409395</v>
      </c>
      <c r="D909" s="20">
        <v>0</v>
      </c>
      <c r="E909" s="20">
        <v>0.75900000000000001</v>
      </c>
      <c r="F909" s="20">
        <v>33.700000000000003</v>
      </c>
    </row>
    <row r="910" spans="1:6" x14ac:dyDescent="0.4">
      <c r="A910" s="21">
        <f t="shared" si="14"/>
        <v>45188.618148148147</v>
      </c>
      <c r="B910" s="22">
        <v>45188</v>
      </c>
      <c r="C910" s="15">
        <v>0.61814814814816799</v>
      </c>
      <c r="D910" s="20">
        <v>0</v>
      </c>
      <c r="E910" s="20">
        <v>0.75900000000000001</v>
      </c>
      <c r="F910" s="20">
        <v>33.700000000000003</v>
      </c>
    </row>
    <row r="911" spans="1:6" x14ac:dyDescent="0.4">
      <c r="A911" s="21">
        <f t="shared" si="14"/>
        <v>45188.618159722224</v>
      </c>
      <c r="B911" s="22">
        <v>45188</v>
      </c>
      <c r="C911" s="15">
        <v>0.61815972222224203</v>
      </c>
      <c r="D911" s="20">
        <v>0</v>
      </c>
      <c r="E911" s="20">
        <v>0.75900000000000001</v>
      </c>
      <c r="F911" s="20">
        <v>33.700000000000003</v>
      </c>
    </row>
    <row r="912" spans="1:6" x14ac:dyDescent="0.4">
      <c r="A912" s="21">
        <f t="shared" si="14"/>
        <v>45188.618171296293</v>
      </c>
      <c r="B912" s="22">
        <v>45188</v>
      </c>
      <c r="C912" s="15">
        <v>0.61817129629631595</v>
      </c>
      <c r="D912" s="20">
        <v>0</v>
      </c>
      <c r="E912" s="20">
        <v>0.75900000000000001</v>
      </c>
      <c r="F912" s="20">
        <v>33.700000000000003</v>
      </c>
    </row>
    <row r="913" spans="1:6" x14ac:dyDescent="0.4">
      <c r="A913" s="21">
        <f t="shared" si="14"/>
        <v>45188.61818287037</v>
      </c>
      <c r="B913" s="22">
        <v>45188</v>
      </c>
      <c r="C913" s="15">
        <v>0.61818287037038999</v>
      </c>
      <c r="D913" s="20">
        <v>0</v>
      </c>
      <c r="E913" s="20">
        <v>0.75900000000000001</v>
      </c>
      <c r="F913" s="20">
        <v>33.700000000000003</v>
      </c>
    </row>
    <row r="914" spans="1:6" x14ac:dyDescent="0.4">
      <c r="A914" s="21">
        <f t="shared" si="14"/>
        <v>45188.618194444447</v>
      </c>
      <c r="B914" s="22">
        <v>45188</v>
      </c>
      <c r="C914" s="15">
        <v>0.61819444444446403</v>
      </c>
      <c r="D914" s="20">
        <v>0</v>
      </c>
      <c r="E914" s="20">
        <v>0.75900000000000001</v>
      </c>
      <c r="F914" s="20">
        <v>33.700000000000003</v>
      </c>
    </row>
    <row r="915" spans="1:6" x14ac:dyDescent="0.4">
      <c r="A915" s="21">
        <f t="shared" si="14"/>
        <v>45188.618206018517</v>
      </c>
      <c r="B915" s="22">
        <v>45188</v>
      </c>
      <c r="C915" s="15">
        <v>0.61820601851853896</v>
      </c>
      <c r="D915" s="20">
        <v>0</v>
      </c>
      <c r="E915" s="20">
        <v>0.75900000000000001</v>
      </c>
      <c r="F915" s="20">
        <v>33.700000000000003</v>
      </c>
    </row>
    <row r="916" spans="1:6" x14ac:dyDescent="0.4">
      <c r="A916" s="21">
        <f t="shared" si="14"/>
        <v>45188.618217592593</v>
      </c>
      <c r="B916" s="22">
        <v>45188</v>
      </c>
      <c r="C916" s="15">
        <v>0.618217592592613</v>
      </c>
      <c r="D916" s="20">
        <v>0</v>
      </c>
      <c r="E916" s="20">
        <v>0.75900000000000001</v>
      </c>
      <c r="F916" s="20">
        <v>33.700000000000003</v>
      </c>
    </row>
    <row r="917" spans="1:6" x14ac:dyDescent="0.4">
      <c r="A917" s="21">
        <f t="shared" si="14"/>
        <v>45188.61822916667</v>
      </c>
      <c r="B917" s="22">
        <v>45188</v>
      </c>
      <c r="C917" s="15">
        <v>0.61822916666668704</v>
      </c>
      <c r="D917" s="20">
        <v>0</v>
      </c>
      <c r="E917" s="20">
        <v>0.75900000000000001</v>
      </c>
      <c r="F917" s="20">
        <v>33.700000000000003</v>
      </c>
    </row>
    <row r="918" spans="1:6" x14ac:dyDescent="0.4">
      <c r="A918" s="21">
        <f t="shared" si="14"/>
        <v>45188.61824074074</v>
      </c>
      <c r="B918" s="22">
        <v>45188</v>
      </c>
      <c r="C918" s="15">
        <v>0.61824074074076096</v>
      </c>
      <c r="D918" s="20">
        <v>0</v>
      </c>
      <c r="E918" s="20">
        <v>0.75900000000000001</v>
      </c>
      <c r="F918" s="20">
        <v>33.700000000000003</v>
      </c>
    </row>
    <row r="919" spans="1:6" x14ac:dyDescent="0.4">
      <c r="A919" s="21">
        <f t="shared" si="14"/>
        <v>45188.618252314816</v>
      </c>
      <c r="B919" s="22">
        <v>45188</v>
      </c>
      <c r="C919" s="15">
        <v>0.618252314814835</v>
      </c>
      <c r="D919" s="20">
        <v>0</v>
      </c>
      <c r="E919" s="20">
        <v>0.75900000000000001</v>
      </c>
      <c r="F919" s="20">
        <v>33.700000000000003</v>
      </c>
    </row>
    <row r="920" spans="1:6" x14ac:dyDescent="0.4">
      <c r="A920" s="21">
        <f t="shared" si="14"/>
        <v>45188.618263888886</v>
      </c>
      <c r="B920" s="22">
        <v>45188</v>
      </c>
      <c r="C920" s="15">
        <v>0.61826388888890904</v>
      </c>
      <c r="D920" s="20">
        <v>0</v>
      </c>
      <c r="E920" s="20">
        <v>0.75900000000000001</v>
      </c>
      <c r="F920" s="20">
        <v>33.700000000000003</v>
      </c>
    </row>
    <row r="921" spans="1:6" x14ac:dyDescent="0.4">
      <c r="A921" s="21">
        <f t="shared" si="14"/>
        <v>45188.618275462963</v>
      </c>
      <c r="B921" s="22">
        <v>45188</v>
      </c>
      <c r="C921" s="15">
        <v>0.61827546296298297</v>
      </c>
      <c r="D921" s="20">
        <v>0</v>
      </c>
      <c r="E921" s="20">
        <v>0.75900000000000001</v>
      </c>
      <c r="F921" s="20">
        <v>33.700000000000003</v>
      </c>
    </row>
    <row r="922" spans="1:6" x14ac:dyDescent="0.4">
      <c r="A922" s="21">
        <f t="shared" si="14"/>
        <v>45188.618287037039</v>
      </c>
      <c r="B922" s="22">
        <v>45188</v>
      </c>
      <c r="C922" s="15">
        <v>0.61828703703705801</v>
      </c>
      <c r="D922" s="20">
        <v>0</v>
      </c>
      <c r="E922" s="20">
        <v>0.75900000000000001</v>
      </c>
      <c r="F922" s="20">
        <v>33.700000000000003</v>
      </c>
    </row>
    <row r="923" spans="1:6" x14ac:dyDescent="0.4">
      <c r="A923" s="21">
        <f t="shared" si="14"/>
        <v>45188.618298611109</v>
      </c>
      <c r="B923" s="22">
        <v>45188</v>
      </c>
      <c r="C923" s="15">
        <v>0.61829861111113205</v>
      </c>
      <c r="D923" s="20">
        <v>0</v>
      </c>
      <c r="E923" s="20">
        <v>0.75900000000000001</v>
      </c>
      <c r="F923" s="20">
        <v>33.700000000000003</v>
      </c>
    </row>
    <row r="924" spans="1:6" x14ac:dyDescent="0.4">
      <c r="A924" s="21">
        <f t="shared" si="14"/>
        <v>45188.618310185186</v>
      </c>
      <c r="B924" s="22">
        <v>45188</v>
      </c>
      <c r="C924" s="15">
        <v>0.61831018518520597</v>
      </c>
      <c r="D924" s="20">
        <v>0</v>
      </c>
      <c r="E924" s="20">
        <v>0.75900000000000001</v>
      </c>
      <c r="F924" s="20">
        <v>33.700000000000003</v>
      </c>
    </row>
    <row r="925" spans="1:6" x14ac:dyDescent="0.4">
      <c r="A925" s="21">
        <f t="shared" si="14"/>
        <v>45188.618321759262</v>
      </c>
      <c r="B925" s="22">
        <v>45188</v>
      </c>
      <c r="C925" s="15">
        <v>0.61832175925928001</v>
      </c>
      <c r="D925" s="20">
        <v>0</v>
      </c>
      <c r="E925" s="20">
        <v>0.75900000000000001</v>
      </c>
      <c r="F925" s="20">
        <v>33.700000000000003</v>
      </c>
    </row>
    <row r="926" spans="1:6" x14ac:dyDescent="0.4">
      <c r="A926" s="21">
        <f t="shared" si="14"/>
        <v>45188.618333333332</v>
      </c>
      <c r="B926" s="22">
        <v>45188</v>
      </c>
      <c r="C926" s="15">
        <v>0.61833333333335405</v>
      </c>
      <c r="D926" s="20">
        <v>0</v>
      </c>
      <c r="E926" s="20">
        <v>0.75900000000000001</v>
      </c>
      <c r="F926" s="20">
        <v>33.700000000000003</v>
      </c>
    </row>
    <row r="927" spans="1:6" x14ac:dyDescent="0.4">
      <c r="A927" s="21">
        <f t="shared" si="14"/>
        <v>45188.618344907409</v>
      </c>
      <c r="B927" s="22">
        <v>45188</v>
      </c>
      <c r="C927" s="15">
        <v>0.61834490740742798</v>
      </c>
      <c r="D927" s="20">
        <v>0</v>
      </c>
      <c r="E927" s="20">
        <v>0.75900000000000001</v>
      </c>
      <c r="F927" s="20">
        <v>33.700000000000003</v>
      </c>
    </row>
    <row r="928" spans="1:6" x14ac:dyDescent="0.4">
      <c r="A928" s="21">
        <f t="shared" si="14"/>
        <v>45188.618356481478</v>
      </c>
      <c r="B928" s="22">
        <v>45188</v>
      </c>
      <c r="C928" s="15">
        <v>0.61835648148150202</v>
      </c>
      <c r="D928" s="20">
        <v>0</v>
      </c>
      <c r="E928" s="20">
        <v>0.75900000000000001</v>
      </c>
      <c r="F928" s="20">
        <v>33.700000000000003</v>
      </c>
    </row>
    <row r="929" spans="1:6" x14ac:dyDescent="0.4">
      <c r="A929" s="21">
        <f t="shared" si="14"/>
        <v>45188.618368055555</v>
      </c>
      <c r="B929" s="22">
        <v>45188</v>
      </c>
      <c r="C929" s="15">
        <v>0.61836805555557695</v>
      </c>
      <c r="D929" s="20">
        <v>0</v>
      </c>
      <c r="E929" s="20">
        <v>0.75900000000000001</v>
      </c>
      <c r="F929" s="20">
        <v>33.700000000000003</v>
      </c>
    </row>
    <row r="930" spans="1:6" x14ac:dyDescent="0.4">
      <c r="A930" s="21">
        <f t="shared" si="14"/>
        <v>45188.618379629632</v>
      </c>
      <c r="B930" s="22">
        <v>45188</v>
      </c>
      <c r="C930" s="15">
        <v>0.61837962962965098</v>
      </c>
      <c r="D930" s="20">
        <v>0</v>
      </c>
      <c r="E930" s="20">
        <v>0.75900000000000001</v>
      </c>
      <c r="F930" s="20">
        <v>33.700000000000003</v>
      </c>
    </row>
    <row r="931" spans="1:6" x14ac:dyDescent="0.4">
      <c r="A931" s="21">
        <f t="shared" si="14"/>
        <v>45188.618391203701</v>
      </c>
      <c r="B931" s="22">
        <v>45188</v>
      </c>
      <c r="C931" s="15">
        <v>0.61839120370372502</v>
      </c>
      <c r="D931" s="20">
        <v>0</v>
      </c>
      <c r="E931" s="20">
        <v>0.75900000000000001</v>
      </c>
      <c r="F931" s="20">
        <v>33.700000000000003</v>
      </c>
    </row>
    <row r="932" spans="1:6" x14ac:dyDescent="0.4">
      <c r="A932" s="21">
        <f t="shared" si="14"/>
        <v>45188.618402777778</v>
      </c>
      <c r="B932" s="22">
        <v>45188</v>
      </c>
      <c r="C932" s="15">
        <v>0.61840277777779895</v>
      </c>
      <c r="D932" s="20">
        <v>0</v>
      </c>
      <c r="E932" s="20">
        <v>0.75900000000000001</v>
      </c>
      <c r="F932" s="20">
        <v>33.700000000000003</v>
      </c>
    </row>
    <row r="933" spans="1:6" x14ac:dyDescent="0.4">
      <c r="A933" s="21">
        <f t="shared" si="14"/>
        <v>45188.618414351855</v>
      </c>
      <c r="B933" s="22">
        <v>45188</v>
      </c>
      <c r="C933" s="15">
        <v>0.61841435185187299</v>
      </c>
      <c r="D933" s="20">
        <v>0</v>
      </c>
      <c r="E933" s="20">
        <v>0.76</v>
      </c>
      <c r="F933" s="20">
        <v>33.700000000000003</v>
      </c>
    </row>
    <row r="934" spans="1:6" x14ac:dyDescent="0.4">
      <c r="A934" s="21">
        <f t="shared" si="14"/>
        <v>45188.618425925924</v>
      </c>
      <c r="B934" s="22">
        <v>45188</v>
      </c>
      <c r="C934" s="15">
        <v>0.61842592592594703</v>
      </c>
      <c r="D934" s="20">
        <v>0</v>
      </c>
      <c r="E934" s="20">
        <v>0.75900000000000001</v>
      </c>
      <c r="F934" s="20">
        <v>33.700000000000003</v>
      </c>
    </row>
    <row r="935" spans="1:6" x14ac:dyDescent="0.4">
      <c r="A935" s="21">
        <f t="shared" si="14"/>
        <v>45188.618437500001</v>
      </c>
      <c r="B935" s="22">
        <v>45188</v>
      </c>
      <c r="C935" s="15">
        <v>0.61843750000002196</v>
      </c>
      <c r="D935" s="20">
        <v>0</v>
      </c>
      <c r="E935" s="20">
        <v>0.75900000000000001</v>
      </c>
      <c r="F935" s="20">
        <v>33.700000000000003</v>
      </c>
    </row>
    <row r="936" spans="1:6" x14ac:dyDescent="0.4">
      <c r="A936" s="21">
        <f t="shared" si="14"/>
        <v>45188.618449074071</v>
      </c>
      <c r="B936" s="22">
        <v>45188</v>
      </c>
      <c r="C936" s="15">
        <v>0.61844907407409599</v>
      </c>
      <c r="D936" s="20">
        <v>0</v>
      </c>
      <c r="E936" s="20">
        <v>0.75900000000000001</v>
      </c>
      <c r="F936" s="20">
        <v>33.700000000000003</v>
      </c>
    </row>
    <row r="937" spans="1:6" x14ac:dyDescent="0.4">
      <c r="A937" s="21">
        <f t="shared" si="14"/>
        <v>45188.618460648147</v>
      </c>
      <c r="B937" s="22">
        <v>45188</v>
      </c>
      <c r="C937" s="15">
        <v>0.61846064814817003</v>
      </c>
      <c r="D937" s="20">
        <v>0</v>
      </c>
      <c r="E937" s="20">
        <v>0.76</v>
      </c>
      <c r="F937" s="20">
        <v>33.700000000000003</v>
      </c>
    </row>
    <row r="938" spans="1:6" x14ac:dyDescent="0.4">
      <c r="A938" s="21">
        <f t="shared" si="14"/>
        <v>45188.618472222224</v>
      </c>
      <c r="B938" s="22">
        <v>45188</v>
      </c>
      <c r="C938" s="15">
        <v>0.61847222222224396</v>
      </c>
      <c r="D938" s="20">
        <v>0</v>
      </c>
      <c r="E938" s="20">
        <v>0.75900000000000001</v>
      </c>
      <c r="F938" s="20">
        <v>33.700000000000003</v>
      </c>
    </row>
    <row r="939" spans="1:6" x14ac:dyDescent="0.4">
      <c r="A939" s="21">
        <f t="shared" si="14"/>
        <v>45188.618483796294</v>
      </c>
      <c r="B939" s="22">
        <v>45188</v>
      </c>
      <c r="C939" s="15">
        <v>0.618483796296318</v>
      </c>
      <c r="D939" s="20">
        <v>0</v>
      </c>
      <c r="E939" s="20">
        <v>0.75900000000000001</v>
      </c>
      <c r="F939" s="20">
        <v>33.700000000000003</v>
      </c>
    </row>
    <row r="940" spans="1:6" x14ac:dyDescent="0.4">
      <c r="A940" s="21">
        <f t="shared" si="14"/>
        <v>45188.618495370371</v>
      </c>
      <c r="B940" s="22">
        <v>45188</v>
      </c>
      <c r="C940" s="15">
        <v>0.61849537037039204</v>
      </c>
      <c r="D940" s="20">
        <v>0</v>
      </c>
      <c r="E940" s="20">
        <v>0.75900000000000001</v>
      </c>
      <c r="F940" s="20">
        <v>33.700000000000003</v>
      </c>
    </row>
    <row r="941" spans="1:6" x14ac:dyDescent="0.4">
      <c r="A941" s="21">
        <f t="shared" si="14"/>
        <v>45188.618506944447</v>
      </c>
      <c r="B941" s="22">
        <v>45188</v>
      </c>
      <c r="C941" s="15">
        <v>0.61850694444446597</v>
      </c>
      <c r="D941" s="20">
        <v>0</v>
      </c>
      <c r="E941" s="20">
        <v>0.75900000000000001</v>
      </c>
      <c r="F941" s="20">
        <v>33.700000000000003</v>
      </c>
    </row>
    <row r="942" spans="1:6" x14ac:dyDescent="0.4">
      <c r="A942" s="21">
        <f t="shared" si="14"/>
        <v>45188.618518518517</v>
      </c>
      <c r="B942" s="22">
        <v>45188</v>
      </c>
      <c r="C942" s="15">
        <v>0.61851851851854101</v>
      </c>
      <c r="D942" s="20">
        <v>0</v>
      </c>
      <c r="E942" s="20">
        <v>0.75900000000000001</v>
      </c>
      <c r="F942" s="20">
        <v>33.700000000000003</v>
      </c>
    </row>
    <row r="943" spans="1:6" x14ac:dyDescent="0.4">
      <c r="A943" s="21">
        <f t="shared" si="14"/>
        <v>45188.618530092594</v>
      </c>
      <c r="B943" s="22">
        <v>45188</v>
      </c>
      <c r="C943" s="15">
        <v>0.61853009259261504</v>
      </c>
      <c r="D943" s="20">
        <v>0</v>
      </c>
      <c r="E943" s="20">
        <v>0.75900000000000001</v>
      </c>
      <c r="F943" s="20">
        <v>33.700000000000003</v>
      </c>
    </row>
    <row r="944" spans="1:6" x14ac:dyDescent="0.4">
      <c r="A944" s="21">
        <f t="shared" si="14"/>
        <v>45188.618541666663</v>
      </c>
      <c r="B944" s="22">
        <v>45188</v>
      </c>
      <c r="C944" s="15">
        <v>0.61854166666668897</v>
      </c>
      <c r="D944" s="20">
        <v>0</v>
      </c>
      <c r="E944" s="20">
        <v>0.75900000000000001</v>
      </c>
      <c r="F944" s="20">
        <v>33.700000000000003</v>
      </c>
    </row>
    <row r="945" spans="1:6" x14ac:dyDescent="0.4">
      <c r="A945" s="21">
        <f t="shared" si="14"/>
        <v>45188.61855324074</v>
      </c>
      <c r="B945" s="22">
        <v>45188</v>
      </c>
      <c r="C945" s="15">
        <v>0.61855324074076301</v>
      </c>
      <c r="D945" s="20">
        <v>0</v>
      </c>
      <c r="E945" s="20">
        <v>0.75900000000000001</v>
      </c>
      <c r="F945" s="20">
        <v>33.700000000000003</v>
      </c>
    </row>
    <row r="946" spans="1:6" x14ac:dyDescent="0.4">
      <c r="A946" s="21">
        <f t="shared" si="14"/>
        <v>45188.618564814817</v>
      </c>
      <c r="B946" s="22">
        <v>45188</v>
      </c>
      <c r="C946" s="15">
        <v>0.61856481481483705</v>
      </c>
      <c r="D946" s="20">
        <v>0</v>
      </c>
      <c r="E946" s="20">
        <v>0.75900000000000001</v>
      </c>
      <c r="F946" s="20">
        <v>33.700000000000003</v>
      </c>
    </row>
    <row r="947" spans="1:6" x14ac:dyDescent="0.4">
      <c r="A947" s="21">
        <f t="shared" si="14"/>
        <v>45188.618576388886</v>
      </c>
      <c r="B947" s="22">
        <v>45188</v>
      </c>
      <c r="C947" s="15">
        <v>0.61857638888891098</v>
      </c>
      <c r="D947" s="20">
        <v>0</v>
      </c>
      <c r="E947" s="20">
        <v>0.75900000000000001</v>
      </c>
      <c r="F947" s="20">
        <v>33.700000000000003</v>
      </c>
    </row>
    <row r="948" spans="1:6" x14ac:dyDescent="0.4">
      <c r="A948" s="21">
        <f t="shared" si="14"/>
        <v>45188.618587962963</v>
      </c>
      <c r="B948" s="22">
        <v>45188</v>
      </c>
      <c r="C948" s="15">
        <v>0.61858796296298502</v>
      </c>
      <c r="D948" s="20">
        <v>0</v>
      </c>
      <c r="E948" s="20">
        <v>0.75900000000000001</v>
      </c>
      <c r="F948" s="20">
        <v>33.700000000000003</v>
      </c>
    </row>
    <row r="949" spans="1:6" x14ac:dyDescent="0.4">
      <c r="A949" s="21">
        <f t="shared" si="14"/>
        <v>45188.61859953704</v>
      </c>
      <c r="B949" s="22">
        <v>45188</v>
      </c>
      <c r="C949" s="15">
        <v>0.61859953703706005</v>
      </c>
      <c r="D949" s="20">
        <v>0</v>
      </c>
      <c r="E949" s="20">
        <v>0.75900000000000001</v>
      </c>
      <c r="F949" s="20">
        <v>33.700000000000003</v>
      </c>
    </row>
    <row r="950" spans="1:6" x14ac:dyDescent="0.4">
      <c r="A950" s="21">
        <f t="shared" si="14"/>
        <v>45188.618611111109</v>
      </c>
      <c r="B950" s="22">
        <v>45188</v>
      </c>
      <c r="C950" s="15">
        <v>0.61861111111113398</v>
      </c>
      <c r="D950" s="20">
        <v>0</v>
      </c>
      <c r="E950" s="20">
        <v>0.75900000000000001</v>
      </c>
      <c r="F950" s="20">
        <v>33.700000000000003</v>
      </c>
    </row>
    <row r="951" spans="1:6" x14ac:dyDescent="0.4">
      <c r="A951" s="21">
        <f t="shared" si="14"/>
        <v>45188.618622685186</v>
      </c>
      <c r="B951" s="22">
        <v>45188</v>
      </c>
      <c r="C951" s="15">
        <v>0.61862268518520802</v>
      </c>
      <c r="D951" s="20">
        <v>0</v>
      </c>
      <c r="E951" s="20">
        <v>0.75900000000000001</v>
      </c>
      <c r="F951" s="20">
        <v>33.700000000000003</v>
      </c>
    </row>
    <row r="952" spans="1:6" x14ac:dyDescent="0.4">
      <c r="A952" s="21">
        <f t="shared" si="14"/>
        <v>45188.618634259263</v>
      </c>
      <c r="B952" s="22">
        <v>45188</v>
      </c>
      <c r="C952" s="15">
        <v>0.61863425925928195</v>
      </c>
      <c r="D952" s="20">
        <v>0</v>
      </c>
      <c r="E952" s="20">
        <v>0.75900000000000001</v>
      </c>
      <c r="F952" s="20">
        <v>33.700000000000003</v>
      </c>
    </row>
    <row r="953" spans="1:6" x14ac:dyDescent="0.4">
      <c r="A953" s="21">
        <f t="shared" si="14"/>
        <v>45188.618645833332</v>
      </c>
      <c r="B953" s="22">
        <v>45188</v>
      </c>
      <c r="C953" s="15">
        <v>0.61864583333335599</v>
      </c>
      <c r="D953" s="20">
        <v>0</v>
      </c>
      <c r="E953" s="20">
        <v>0.75900000000000001</v>
      </c>
      <c r="F953" s="20">
        <v>33.700000000000003</v>
      </c>
    </row>
    <row r="954" spans="1:6" x14ac:dyDescent="0.4">
      <c r="A954" s="21">
        <f t="shared" si="14"/>
        <v>45188.618657407409</v>
      </c>
      <c r="B954" s="22">
        <v>45188</v>
      </c>
      <c r="C954" s="15">
        <v>0.61865740740743003</v>
      </c>
      <c r="D954" s="20">
        <v>0</v>
      </c>
      <c r="E954" s="20">
        <v>0.75900000000000001</v>
      </c>
      <c r="F954" s="20">
        <v>33.700000000000003</v>
      </c>
    </row>
    <row r="955" spans="1:6" x14ac:dyDescent="0.4">
      <c r="A955" s="21">
        <f t="shared" si="14"/>
        <v>45188.618668981479</v>
      </c>
      <c r="B955" s="22">
        <v>45188</v>
      </c>
      <c r="C955" s="15">
        <v>0.61866898148150495</v>
      </c>
      <c r="D955" s="20">
        <v>0</v>
      </c>
      <c r="E955" s="20">
        <v>0.75900000000000001</v>
      </c>
      <c r="F955" s="20">
        <v>33.700000000000003</v>
      </c>
    </row>
    <row r="956" spans="1:6" x14ac:dyDescent="0.4">
      <c r="A956" s="21">
        <f t="shared" si="14"/>
        <v>45188.618680555555</v>
      </c>
      <c r="B956" s="22">
        <v>45188</v>
      </c>
      <c r="C956" s="15">
        <v>0.61868055555557899</v>
      </c>
      <c r="D956" s="20">
        <v>0</v>
      </c>
      <c r="E956" s="20">
        <v>0.75900000000000001</v>
      </c>
      <c r="F956" s="20">
        <v>33.700000000000003</v>
      </c>
    </row>
    <row r="957" spans="1:6" x14ac:dyDescent="0.4">
      <c r="A957" s="21">
        <f t="shared" si="14"/>
        <v>45188.618692129632</v>
      </c>
      <c r="B957" s="22">
        <v>45188</v>
      </c>
      <c r="C957" s="15">
        <v>0.61869212962965303</v>
      </c>
      <c r="D957" s="20">
        <v>0</v>
      </c>
      <c r="E957" s="20">
        <v>0.75900000000000001</v>
      </c>
      <c r="F957" s="20">
        <v>33.700000000000003</v>
      </c>
    </row>
    <row r="958" spans="1:6" x14ac:dyDescent="0.4">
      <c r="A958" s="21">
        <f t="shared" si="14"/>
        <v>45188.618703703702</v>
      </c>
      <c r="B958" s="22">
        <v>45188</v>
      </c>
      <c r="C958" s="15">
        <v>0.61870370370372696</v>
      </c>
      <c r="D958" s="20">
        <v>0</v>
      </c>
      <c r="E958" s="20">
        <v>0.75900000000000001</v>
      </c>
      <c r="F958" s="20">
        <v>33.700000000000003</v>
      </c>
    </row>
    <row r="959" spans="1:6" x14ac:dyDescent="0.4">
      <c r="A959" s="21">
        <f t="shared" si="14"/>
        <v>45188.618715277778</v>
      </c>
      <c r="B959" s="22">
        <v>45188</v>
      </c>
      <c r="C959" s="15">
        <v>0.618715277777801</v>
      </c>
      <c r="D959" s="20">
        <v>0</v>
      </c>
      <c r="E959" s="20">
        <v>0.75900000000000001</v>
      </c>
      <c r="F959" s="20">
        <v>33.700000000000003</v>
      </c>
    </row>
    <row r="960" spans="1:6" x14ac:dyDescent="0.4">
      <c r="A960" s="21">
        <f t="shared" si="14"/>
        <v>45188.618726851855</v>
      </c>
      <c r="B960" s="22">
        <v>45188</v>
      </c>
      <c r="C960" s="15">
        <v>0.61872685185187504</v>
      </c>
      <c r="D960" s="20">
        <v>0</v>
      </c>
      <c r="E960" s="20">
        <v>0.75900000000000001</v>
      </c>
      <c r="F960" s="20">
        <v>33.700000000000003</v>
      </c>
    </row>
    <row r="961" spans="1:6" x14ac:dyDescent="0.4">
      <c r="A961" s="21">
        <f t="shared" si="14"/>
        <v>45188.618738425925</v>
      </c>
      <c r="B961" s="22">
        <v>45188</v>
      </c>
      <c r="C961" s="15">
        <v>0.61873842592594896</v>
      </c>
      <c r="D961" s="20">
        <v>0</v>
      </c>
      <c r="E961" s="20">
        <v>0.75900000000000001</v>
      </c>
      <c r="F961" s="20">
        <v>33.700000000000003</v>
      </c>
    </row>
    <row r="962" spans="1:6" x14ac:dyDescent="0.4">
      <c r="A962" s="21">
        <f t="shared" ref="A962:A1025" si="15">B962+C962+D962/24/60/60/1000</f>
        <v>45188.618750000001</v>
      </c>
      <c r="B962" s="22">
        <v>45188</v>
      </c>
      <c r="C962" s="15">
        <v>0.618750000000024</v>
      </c>
      <c r="D962" s="20">
        <v>0</v>
      </c>
      <c r="E962" s="20">
        <v>0.75900000000000001</v>
      </c>
      <c r="F962" s="20">
        <v>33.700000000000003</v>
      </c>
    </row>
    <row r="963" spans="1:6" x14ac:dyDescent="0.4">
      <c r="A963" s="21">
        <f t="shared" si="15"/>
        <v>45188.618761574071</v>
      </c>
      <c r="B963" s="22">
        <v>45188</v>
      </c>
      <c r="C963" s="15">
        <v>0.61876157407409804</v>
      </c>
      <c r="D963" s="20">
        <v>0</v>
      </c>
      <c r="E963" s="20">
        <v>0.75900000000000001</v>
      </c>
      <c r="F963" s="20">
        <v>33.700000000000003</v>
      </c>
    </row>
    <row r="964" spans="1:6" x14ac:dyDescent="0.4">
      <c r="A964" s="21">
        <f t="shared" si="15"/>
        <v>45188.618773148148</v>
      </c>
      <c r="B964" s="22">
        <v>45188</v>
      </c>
      <c r="C964" s="15">
        <v>0.61877314814817197</v>
      </c>
      <c r="D964" s="20">
        <v>0</v>
      </c>
      <c r="E964" s="20">
        <v>0.75900000000000001</v>
      </c>
      <c r="F964" s="20">
        <v>33.700000000000003</v>
      </c>
    </row>
    <row r="965" spans="1:6" x14ac:dyDescent="0.4">
      <c r="A965" s="21">
        <f t="shared" si="15"/>
        <v>45188.618784722225</v>
      </c>
      <c r="B965" s="22">
        <v>45188</v>
      </c>
      <c r="C965" s="15">
        <v>0.61878472222224601</v>
      </c>
      <c r="D965" s="20">
        <v>0</v>
      </c>
      <c r="E965" s="20">
        <v>0.75900000000000001</v>
      </c>
      <c r="F965" s="20">
        <v>33.700000000000003</v>
      </c>
    </row>
    <row r="966" spans="1:6" x14ac:dyDescent="0.4">
      <c r="A966" s="21">
        <f t="shared" si="15"/>
        <v>45188.618796296294</v>
      </c>
      <c r="B966" s="22">
        <v>45188</v>
      </c>
      <c r="C966" s="15">
        <v>0.61879629629632005</v>
      </c>
      <c r="D966" s="20">
        <v>0</v>
      </c>
      <c r="E966" s="20">
        <v>0.75900000000000001</v>
      </c>
      <c r="F966" s="20">
        <v>33.700000000000003</v>
      </c>
    </row>
    <row r="967" spans="1:6" x14ac:dyDescent="0.4">
      <c r="A967" s="21">
        <f t="shared" si="15"/>
        <v>45188.618807870371</v>
      </c>
      <c r="B967" s="22">
        <v>45188</v>
      </c>
      <c r="C967" s="15">
        <v>0.61880787037039398</v>
      </c>
      <c r="D967" s="20">
        <v>0</v>
      </c>
      <c r="E967" s="20">
        <v>0.75900000000000001</v>
      </c>
      <c r="F967" s="20">
        <v>33.700000000000003</v>
      </c>
    </row>
    <row r="968" spans="1:6" x14ac:dyDescent="0.4">
      <c r="A968" s="21">
        <f t="shared" si="15"/>
        <v>45188.618819444448</v>
      </c>
      <c r="B968" s="22">
        <v>45188</v>
      </c>
      <c r="C968" s="15">
        <v>0.61881944444446801</v>
      </c>
      <c r="D968" s="20">
        <v>0</v>
      </c>
      <c r="E968" s="20">
        <v>0.75900000000000001</v>
      </c>
      <c r="F968" s="20">
        <v>33.700000000000003</v>
      </c>
    </row>
    <row r="969" spans="1:6" x14ac:dyDescent="0.4">
      <c r="A969" s="21">
        <f t="shared" si="15"/>
        <v>45188.618831018517</v>
      </c>
      <c r="B969" s="22">
        <v>45188</v>
      </c>
      <c r="C969" s="15">
        <v>0.61883101851854305</v>
      </c>
      <c r="D969" s="20">
        <v>0</v>
      </c>
      <c r="E969" s="20">
        <v>0.75900000000000001</v>
      </c>
      <c r="F969" s="20">
        <v>33.700000000000003</v>
      </c>
    </row>
    <row r="970" spans="1:6" x14ac:dyDescent="0.4">
      <c r="A970" s="21">
        <f t="shared" si="15"/>
        <v>45188.618842592594</v>
      </c>
      <c r="B970" s="22">
        <v>45188</v>
      </c>
      <c r="C970" s="15">
        <v>0.61884259259261698</v>
      </c>
      <c r="D970" s="20">
        <v>0</v>
      </c>
      <c r="E970" s="20">
        <v>0.75900000000000001</v>
      </c>
      <c r="F970" s="20">
        <v>33.700000000000003</v>
      </c>
    </row>
    <row r="971" spans="1:6" x14ac:dyDescent="0.4">
      <c r="A971" s="21">
        <f t="shared" si="15"/>
        <v>45188.618854166663</v>
      </c>
      <c r="B971" s="22">
        <v>45188</v>
      </c>
      <c r="C971" s="15">
        <v>0.61885416666669102</v>
      </c>
      <c r="D971" s="20">
        <v>0</v>
      </c>
      <c r="E971" s="20">
        <v>0.75900000000000001</v>
      </c>
      <c r="F971" s="20">
        <v>33.700000000000003</v>
      </c>
    </row>
    <row r="972" spans="1:6" x14ac:dyDescent="0.4">
      <c r="A972" s="21">
        <f t="shared" si="15"/>
        <v>45188.61886574074</v>
      </c>
      <c r="B972" s="22">
        <v>45188</v>
      </c>
      <c r="C972" s="15">
        <v>0.61886574074076495</v>
      </c>
      <c r="D972" s="20">
        <v>0</v>
      </c>
      <c r="E972" s="20">
        <v>0.75900000000000001</v>
      </c>
      <c r="F972" s="20">
        <v>33.700000000000003</v>
      </c>
    </row>
    <row r="973" spans="1:6" x14ac:dyDescent="0.4">
      <c r="A973" s="21">
        <f t="shared" si="15"/>
        <v>45188.618877314817</v>
      </c>
      <c r="B973" s="22">
        <v>45188</v>
      </c>
      <c r="C973" s="15">
        <v>0.61887731481483899</v>
      </c>
      <c r="D973" s="20">
        <v>0</v>
      </c>
      <c r="E973" s="20">
        <v>0.75900000000000001</v>
      </c>
      <c r="F973" s="20">
        <v>33.700000000000003</v>
      </c>
    </row>
    <row r="974" spans="1:6" x14ac:dyDescent="0.4">
      <c r="A974" s="21">
        <f t="shared" si="15"/>
        <v>45188.618888888886</v>
      </c>
      <c r="B974" s="22">
        <v>45188</v>
      </c>
      <c r="C974" s="15">
        <v>0.61888888888891302</v>
      </c>
      <c r="D974" s="20">
        <v>0</v>
      </c>
      <c r="E974" s="20">
        <v>0.75900000000000001</v>
      </c>
      <c r="F974" s="20">
        <v>33.700000000000003</v>
      </c>
    </row>
    <row r="975" spans="1:6" x14ac:dyDescent="0.4">
      <c r="A975" s="21">
        <f t="shared" si="15"/>
        <v>45188.618900462963</v>
      </c>
      <c r="B975" s="22">
        <v>45188</v>
      </c>
      <c r="C975" s="15">
        <v>0.61890046296298795</v>
      </c>
      <c r="D975" s="20">
        <v>0</v>
      </c>
      <c r="E975" s="20">
        <v>0.75900000000000001</v>
      </c>
      <c r="F975" s="20">
        <v>33.700000000000003</v>
      </c>
    </row>
    <row r="976" spans="1:6" x14ac:dyDescent="0.4">
      <c r="A976" s="21">
        <f t="shared" si="15"/>
        <v>45188.61891203704</v>
      </c>
      <c r="B976" s="22">
        <v>45188</v>
      </c>
      <c r="C976" s="15">
        <v>0.61891203703706199</v>
      </c>
      <c r="D976" s="20">
        <v>0</v>
      </c>
      <c r="E976" s="20">
        <v>0.75900000000000001</v>
      </c>
      <c r="F976" s="20">
        <v>33.700000000000003</v>
      </c>
    </row>
    <row r="977" spans="1:6" x14ac:dyDescent="0.4">
      <c r="A977" s="21">
        <f t="shared" si="15"/>
        <v>45188.618923611109</v>
      </c>
      <c r="B977" s="22">
        <v>45188</v>
      </c>
      <c r="C977" s="15">
        <v>0.61892361111113603</v>
      </c>
      <c r="D977" s="20">
        <v>0</v>
      </c>
      <c r="E977" s="20">
        <v>0.75900000000000001</v>
      </c>
      <c r="F977" s="20">
        <v>33.700000000000003</v>
      </c>
    </row>
    <row r="978" spans="1:6" x14ac:dyDescent="0.4">
      <c r="A978" s="21">
        <f t="shared" si="15"/>
        <v>45188.618935185186</v>
      </c>
      <c r="B978" s="22">
        <v>45188</v>
      </c>
      <c r="C978" s="15">
        <v>0.61893518518520996</v>
      </c>
      <c r="D978" s="20">
        <v>0</v>
      </c>
      <c r="E978" s="20">
        <v>0.75900000000000001</v>
      </c>
      <c r="F978" s="20">
        <v>33.700000000000003</v>
      </c>
    </row>
    <row r="979" spans="1:6" x14ac:dyDescent="0.4">
      <c r="A979" s="21">
        <f t="shared" si="15"/>
        <v>45188.618946759256</v>
      </c>
      <c r="B979" s="22">
        <v>45188</v>
      </c>
      <c r="C979" s="15">
        <v>0.618946759259284</v>
      </c>
      <c r="D979" s="20">
        <v>0</v>
      </c>
      <c r="E979" s="20">
        <v>0.75900000000000001</v>
      </c>
      <c r="F979" s="20">
        <v>33.700000000000003</v>
      </c>
    </row>
    <row r="980" spans="1:6" x14ac:dyDescent="0.4">
      <c r="A980" s="21">
        <f t="shared" si="15"/>
        <v>45188.618958333333</v>
      </c>
      <c r="B980" s="22">
        <v>45188</v>
      </c>
      <c r="C980" s="15">
        <v>0.61895833333335804</v>
      </c>
      <c r="D980" s="20">
        <v>0</v>
      </c>
      <c r="E980" s="20">
        <v>0.75900000000000001</v>
      </c>
      <c r="F980" s="20">
        <v>33.700000000000003</v>
      </c>
    </row>
    <row r="981" spans="1:6" x14ac:dyDescent="0.4">
      <c r="A981" s="21">
        <f t="shared" si="15"/>
        <v>45188.618969907409</v>
      </c>
      <c r="B981" s="22">
        <v>45188</v>
      </c>
      <c r="C981" s="15">
        <v>0.61896990740743196</v>
      </c>
      <c r="D981" s="20">
        <v>0</v>
      </c>
      <c r="E981" s="20">
        <v>0.75900000000000001</v>
      </c>
      <c r="F981" s="20">
        <v>33.700000000000003</v>
      </c>
    </row>
    <row r="982" spans="1:6" x14ac:dyDescent="0.4">
      <c r="A982" s="21">
        <f t="shared" si="15"/>
        <v>45188.618981481479</v>
      </c>
      <c r="B982" s="22">
        <v>45188</v>
      </c>
      <c r="C982" s="15">
        <v>0.618981481481507</v>
      </c>
      <c r="D982" s="20">
        <v>0</v>
      </c>
      <c r="E982" s="20">
        <v>0.75900000000000001</v>
      </c>
      <c r="F982" s="20">
        <v>33.700000000000003</v>
      </c>
    </row>
    <row r="983" spans="1:6" x14ac:dyDescent="0.4">
      <c r="A983" s="21">
        <f t="shared" si="15"/>
        <v>45188.618993055556</v>
      </c>
      <c r="B983" s="22">
        <v>45188</v>
      </c>
      <c r="C983" s="15">
        <v>0.61899305555558104</v>
      </c>
      <c r="D983" s="20">
        <v>0</v>
      </c>
      <c r="E983" s="20">
        <v>0.75900000000000001</v>
      </c>
      <c r="F983" s="20">
        <v>33.700000000000003</v>
      </c>
    </row>
    <row r="984" spans="1:6" x14ac:dyDescent="0.4">
      <c r="A984" s="21">
        <f t="shared" si="15"/>
        <v>45188.619004629632</v>
      </c>
      <c r="B984" s="22">
        <v>45188</v>
      </c>
      <c r="C984" s="15">
        <v>0.61900462962965497</v>
      </c>
      <c r="D984" s="20">
        <v>0</v>
      </c>
      <c r="E984" s="20">
        <v>0.75900000000000001</v>
      </c>
      <c r="F984" s="20">
        <v>33.700000000000003</v>
      </c>
    </row>
    <row r="985" spans="1:6" x14ac:dyDescent="0.4">
      <c r="A985" s="21">
        <f t="shared" si="15"/>
        <v>45188.619016203702</v>
      </c>
      <c r="B985" s="22">
        <v>45188</v>
      </c>
      <c r="C985" s="15">
        <v>0.61901620370372901</v>
      </c>
      <c r="D985" s="20">
        <v>0</v>
      </c>
      <c r="E985" s="20">
        <v>0.75900000000000001</v>
      </c>
      <c r="F985" s="20">
        <v>33.700000000000003</v>
      </c>
    </row>
    <row r="986" spans="1:6" x14ac:dyDescent="0.4">
      <c r="A986" s="21">
        <f t="shared" si="15"/>
        <v>45188.619027777779</v>
      </c>
      <c r="B986" s="22">
        <v>45188</v>
      </c>
      <c r="C986" s="15">
        <v>0.61902777777780305</v>
      </c>
      <c r="D986" s="20">
        <v>0</v>
      </c>
      <c r="E986" s="20">
        <v>0.75900000000000001</v>
      </c>
      <c r="F986" s="20">
        <v>33.700000000000003</v>
      </c>
    </row>
    <row r="987" spans="1:6" x14ac:dyDescent="0.4">
      <c r="A987" s="21">
        <f t="shared" si="15"/>
        <v>45188.619039351855</v>
      </c>
      <c r="B987" s="22">
        <v>45188</v>
      </c>
      <c r="C987" s="15">
        <v>0.61903935185187697</v>
      </c>
      <c r="D987" s="20">
        <v>0</v>
      </c>
      <c r="E987" s="20">
        <v>0.75900000000000001</v>
      </c>
      <c r="F987" s="20">
        <v>33.700000000000003</v>
      </c>
    </row>
    <row r="988" spans="1:6" x14ac:dyDescent="0.4">
      <c r="A988" s="21">
        <f t="shared" si="15"/>
        <v>45188.619050925925</v>
      </c>
      <c r="B988" s="22">
        <v>45188</v>
      </c>
      <c r="C988" s="15">
        <v>0.61905092592595101</v>
      </c>
      <c r="D988" s="20">
        <v>0</v>
      </c>
      <c r="E988" s="20">
        <v>0.75900000000000001</v>
      </c>
      <c r="F988" s="20">
        <v>33.700000000000003</v>
      </c>
    </row>
    <row r="989" spans="1:6" x14ac:dyDescent="0.4">
      <c r="A989" s="21">
        <f t="shared" si="15"/>
        <v>45188.619062500002</v>
      </c>
      <c r="B989" s="22">
        <v>45188</v>
      </c>
      <c r="C989" s="15">
        <v>0.61906250000002605</v>
      </c>
      <c r="D989" s="20">
        <v>0</v>
      </c>
      <c r="E989" s="20">
        <v>0.75900000000000001</v>
      </c>
      <c r="F989" s="20">
        <v>33.700000000000003</v>
      </c>
    </row>
    <row r="990" spans="1:6" x14ac:dyDescent="0.4">
      <c r="A990" s="21">
        <f t="shared" si="15"/>
        <v>45188.619074074071</v>
      </c>
      <c r="B990" s="22">
        <v>45188</v>
      </c>
      <c r="C990" s="15">
        <v>0.61907407407409998</v>
      </c>
      <c r="D990" s="20">
        <v>0</v>
      </c>
      <c r="E990" s="20">
        <v>0.75900000000000001</v>
      </c>
      <c r="F990" s="20">
        <v>33.700000000000003</v>
      </c>
    </row>
    <row r="991" spans="1:6" x14ac:dyDescent="0.4">
      <c r="A991" s="21">
        <f t="shared" si="15"/>
        <v>45188.619085648148</v>
      </c>
      <c r="B991" s="22">
        <v>45188</v>
      </c>
      <c r="C991" s="15">
        <v>0.61908564814817402</v>
      </c>
      <c r="D991" s="20">
        <v>0</v>
      </c>
      <c r="E991" s="20">
        <v>0.75900000000000001</v>
      </c>
      <c r="F991" s="20">
        <v>33.700000000000003</v>
      </c>
    </row>
    <row r="992" spans="1:6" x14ac:dyDescent="0.4">
      <c r="A992" s="21">
        <f t="shared" si="15"/>
        <v>45188.619097222225</v>
      </c>
      <c r="B992" s="22">
        <v>45188</v>
      </c>
      <c r="C992" s="15">
        <v>0.61909722222224794</v>
      </c>
      <c r="D992" s="20">
        <v>0</v>
      </c>
      <c r="E992" s="20">
        <v>0.75900000000000001</v>
      </c>
      <c r="F992" s="20">
        <v>33.700000000000003</v>
      </c>
    </row>
    <row r="993" spans="1:6" x14ac:dyDescent="0.4">
      <c r="A993" s="21">
        <f t="shared" si="15"/>
        <v>45188.619108796294</v>
      </c>
      <c r="B993" s="22">
        <v>45188</v>
      </c>
      <c r="C993" s="15">
        <v>0.61910879629632198</v>
      </c>
      <c r="D993" s="20">
        <v>0</v>
      </c>
      <c r="E993" s="20">
        <v>0.75900000000000001</v>
      </c>
      <c r="F993" s="20">
        <v>33.700000000000003</v>
      </c>
    </row>
    <row r="994" spans="1:6" x14ac:dyDescent="0.4">
      <c r="A994" s="21">
        <f t="shared" si="15"/>
        <v>45188.619120370371</v>
      </c>
      <c r="B994" s="22">
        <v>45188</v>
      </c>
      <c r="C994" s="15">
        <v>0.61912037037039602</v>
      </c>
      <c r="D994" s="20">
        <v>0</v>
      </c>
      <c r="E994" s="20">
        <v>0.75900000000000001</v>
      </c>
      <c r="F994" s="20">
        <v>33.700000000000003</v>
      </c>
    </row>
    <row r="995" spans="1:6" x14ac:dyDescent="0.4">
      <c r="A995" s="21">
        <f t="shared" si="15"/>
        <v>45188.619131944448</v>
      </c>
      <c r="B995" s="22">
        <v>45188</v>
      </c>
      <c r="C995" s="15">
        <v>0.61913194444447095</v>
      </c>
      <c r="D995" s="20">
        <v>0</v>
      </c>
      <c r="E995" s="20">
        <v>0.75900000000000001</v>
      </c>
      <c r="F995" s="20">
        <v>33.700000000000003</v>
      </c>
    </row>
    <row r="996" spans="1:6" x14ac:dyDescent="0.4">
      <c r="A996" s="21">
        <f t="shared" si="15"/>
        <v>45188.619143518517</v>
      </c>
      <c r="B996" s="22">
        <v>45188</v>
      </c>
      <c r="C996" s="15">
        <v>0.61914351851854499</v>
      </c>
      <c r="D996" s="20">
        <v>0</v>
      </c>
      <c r="E996" s="20">
        <v>0.75900000000000001</v>
      </c>
      <c r="F996" s="20">
        <v>33.700000000000003</v>
      </c>
    </row>
    <row r="997" spans="1:6" x14ac:dyDescent="0.4">
      <c r="A997" s="21">
        <f t="shared" si="15"/>
        <v>45188.619155092594</v>
      </c>
      <c r="B997" s="22">
        <v>45188</v>
      </c>
      <c r="C997" s="15">
        <v>0.61915509259261903</v>
      </c>
      <c r="D997" s="20">
        <v>0</v>
      </c>
      <c r="E997" s="20">
        <v>0.75900000000000001</v>
      </c>
      <c r="F997" s="20">
        <v>33.6</v>
      </c>
    </row>
    <row r="998" spans="1:6" x14ac:dyDescent="0.4">
      <c r="A998" s="21">
        <f t="shared" si="15"/>
        <v>45188.619166666664</v>
      </c>
      <c r="B998" s="22">
        <v>45188</v>
      </c>
      <c r="C998" s="15">
        <v>0.61916666666669296</v>
      </c>
      <c r="D998" s="20">
        <v>0</v>
      </c>
      <c r="E998" s="20">
        <v>0.75900000000000001</v>
      </c>
      <c r="F998" s="20">
        <v>33.6</v>
      </c>
    </row>
    <row r="999" spans="1:6" x14ac:dyDescent="0.4">
      <c r="A999" s="21">
        <f t="shared" si="15"/>
        <v>45188.61917824074</v>
      </c>
      <c r="B999" s="22">
        <v>45188</v>
      </c>
      <c r="C999" s="15">
        <v>0.61917824074076699</v>
      </c>
      <c r="D999" s="20">
        <v>0</v>
      </c>
      <c r="E999" s="20">
        <v>0.75900000000000001</v>
      </c>
      <c r="F999" s="20">
        <v>33.700000000000003</v>
      </c>
    </row>
    <row r="1000" spans="1:6" x14ac:dyDescent="0.4">
      <c r="A1000" s="21">
        <f t="shared" si="15"/>
        <v>45188.619189814817</v>
      </c>
      <c r="B1000" s="22">
        <v>45188</v>
      </c>
      <c r="C1000" s="15">
        <v>0.61918981481484103</v>
      </c>
      <c r="D1000" s="20">
        <v>0</v>
      </c>
      <c r="E1000" s="20">
        <v>0.75800000000000001</v>
      </c>
      <c r="F1000" s="20">
        <v>33.6</v>
      </c>
    </row>
    <row r="1001" spans="1:6" x14ac:dyDescent="0.4">
      <c r="A1001" s="21">
        <f t="shared" si="15"/>
        <v>45188.619201388887</v>
      </c>
      <c r="B1001" s="22">
        <v>45188</v>
      </c>
      <c r="C1001" s="15">
        <v>0.61920138888891496</v>
      </c>
      <c r="D1001" s="20">
        <v>0</v>
      </c>
      <c r="E1001" s="20">
        <v>0.76</v>
      </c>
      <c r="F1001" s="20">
        <v>33.6</v>
      </c>
    </row>
    <row r="1002" spans="1:6" x14ac:dyDescent="0.4">
      <c r="A1002" s="21">
        <f t="shared" si="15"/>
        <v>45188.619212962964</v>
      </c>
      <c r="B1002" s="22">
        <v>45188</v>
      </c>
      <c r="C1002" s="15">
        <v>0.61921296296299</v>
      </c>
      <c r="D1002" s="20">
        <v>0</v>
      </c>
      <c r="E1002" s="20">
        <v>0.76</v>
      </c>
      <c r="F1002" s="20">
        <v>33.6</v>
      </c>
    </row>
    <row r="1003" spans="1:6" x14ac:dyDescent="0.4">
      <c r="A1003" s="21">
        <f t="shared" si="15"/>
        <v>45188.61922453704</v>
      </c>
      <c r="B1003" s="22">
        <v>45188</v>
      </c>
      <c r="C1003" s="15">
        <v>0.61922453703706404</v>
      </c>
      <c r="D1003" s="20">
        <v>0</v>
      </c>
      <c r="E1003" s="20">
        <v>0.75900000000000001</v>
      </c>
      <c r="F1003" s="20">
        <v>33.6</v>
      </c>
    </row>
    <row r="1004" spans="1:6" x14ac:dyDescent="0.4">
      <c r="A1004" s="21">
        <f t="shared" si="15"/>
        <v>45188.61923611111</v>
      </c>
      <c r="B1004" s="22">
        <v>45188</v>
      </c>
      <c r="C1004" s="15">
        <v>0.61923611111113797</v>
      </c>
      <c r="D1004" s="20">
        <v>0</v>
      </c>
      <c r="E1004" s="20">
        <v>0.76</v>
      </c>
      <c r="F1004" s="20">
        <v>33.6</v>
      </c>
    </row>
    <row r="1005" spans="1:6" x14ac:dyDescent="0.4">
      <c r="A1005" s="21">
        <f t="shared" si="15"/>
        <v>45188.619247685187</v>
      </c>
      <c r="B1005" s="22">
        <v>45188</v>
      </c>
      <c r="C1005" s="15">
        <v>0.619247685185212</v>
      </c>
      <c r="D1005" s="20">
        <v>0</v>
      </c>
      <c r="E1005" s="20">
        <v>0.76</v>
      </c>
      <c r="F1005" s="20">
        <v>33.6</v>
      </c>
    </row>
    <row r="1006" spans="1:6" x14ac:dyDescent="0.4">
      <c r="A1006" s="21">
        <f t="shared" si="15"/>
        <v>45188.619259259256</v>
      </c>
      <c r="B1006" s="22">
        <v>45188</v>
      </c>
      <c r="C1006" s="15">
        <v>0.61925925925928604</v>
      </c>
      <c r="D1006" s="20">
        <v>0</v>
      </c>
      <c r="E1006" s="20">
        <v>0.76</v>
      </c>
      <c r="F1006" s="20">
        <v>33.700000000000003</v>
      </c>
    </row>
    <row r="1007" spans="1:6" x14ac:dyDescent="0.4">
      <c r="A1007" s="21">
        <f t="shared" si="15"/>
        <v>45188.619270833333</v>
      </c>
      <c r="B1007" s="22">
        <v>45188</v>
      </c>
      <c r="C1007" s="15">
        <v>0.61927083333335997</v>
      </c>
      <c r="D1007" s="20">
        <v>0</v>
      </c>
      <c r="E1007" s="20">
        <v>0.75900000000000001</v>
      </c>
      <c r="F1007" s="20">
        <v>33.700000000000003</v>
      </c>
    </row>
    <row r="1008" spans="1:6" x14ac:dyDescent="0.4">
      <c r="A1008" s="21">
        <f t="shared" si="15"/>
        <v>45188.61928240741</v>
      </c>
      <c r="B1008" s="22">
        <v>45188</v>
      </c>
      <c r="C1008" s="15">
        <v>0.61928240740743401</v>
      </c>
      <c r="D1008" s="20">
        <v>0</v>
      </c>
      <c r="E1008" s="20">
        <v>0.75900000000000001</v>
      </c>
      <c r="F1008" s="20">
        <v>33.700000000000003</v>
      </c>
    </row>
    <row r="1009" spans="1:6" x14ac:dyDescent="0.4">
      <c r="A1009" s="21">
        <f t="shared" si="15"/>
        <v>45188.619293981479</v>
      </c>
      <c r="B1009" s="22">
        <v>45188</v>
      </c>
      <c r="C1009" s="15">
        <v>0.61929398148150905</v>
      </c>
      <c r="D1009" s="20">
        <v>0</v>
      </c>
      <c r="E1009" s="20">
        <v>0.76</v>
      </c>
      <c r="F1009" s="20">
        <v>33.700000000000003</v>
      </c>
    </row>
    <row r="1010" spans="1:6" x14ac:dyDescent="0.4">
      <c r="A1010" s="21">
        <f t="shared" si="15"/>
        <v>45188.619305555556</v>
      </c>
      <c r="B1010" s="22">
        <v>45188</v>
      </c>
      <c r="C1010" s="15">
        <v>0.61930555555558298</v>
      </c>
      <c r="D1010" s="20">
        <v>0</v>
      </c>
      <c r="E1010" s="20">
        <v>0.75900000000000001</v>
      </c>
      <c r="F1010" s="20">
        <v>33.700000000000003</v>
      </c>
    </row>
    <row r="1011" spans="1:6" x14ac:dyDescent="0.4">
      <c r="A1011" s="21">
        <f t="shared" si="15"/>
        <v>45188.619317129633</v>
      </c>
      <c r="B1011" s="22">
        <v>45188</v>
      </c>
      <c r="C1011" s="15">
        <v>0.61931712962965701</v>
      </c>
      <c r="D1011" s="20">
        <v>0</v>
      </c>
      <c r="E1011" s="20">
        <v>0.75900000000000001</v>
      </c>
      <c r="F1011" s="20">
        <v>33.700000000000003</v>
      </c>
    </row>
    <row r="1012" spans="1:6" x14ac:dyDescent="0.4">
      <c r="A1012" s="21">
        <f t="shared" si="15"/>
        <v>45188.619328703702</v>
      </c>
      <c r="B1012" s="22">
        <v>45188</v>
      </c>
      <c r="C1012" s="15">
        <v>0.61932870370373105</v>
      </c>
      <c r="D1012" s="20">
        <v>0</v>
      </c>
      <c r="E1012" s="20">
        <v>0.75800000000000001</v>
      </c>
      <c r="F1012" s="20">
        <v>33.700000000000003</v>
      </c>
    </row>
    <row r="1013" spans="1:6" x14ac:dyDescent="0.4">
      <c r="A1013" s="21">
        <f t="shared" si="15"/>
        <v>45188.619340277779</v>
      </c>
      <c r="B1013" s="22">
        <v>45188</v>
      </c>
      <c r="C1013" s="15">
        <v>0.61934027777780498</v>
      </c>
      <c r="D1013" s="20">
        <v>0</v>
      </c>
      <c r="E1013" s="20">
        <v>0.75900000000000001</v>
      </c>
      <c r="F1013" s="20">
        <v>33.700000000000003</v>
      </c>
    </row>
    <row r="1014" spans="1:6" x14ac:dyDescent="0.4">
      <c r="A1014" s="21">
        <f t="shared" si="15"/>
        <v>45188.619351851848</v>
      </c>
      <c r="B1014" s="22">
        <v>45188</v>
      </c>
      <c r="C1014" s="15">
        <v>0.61935185185187902</v>
      </c>
      <c r="D1014" s="20">
        <v>0</v>
      </c>
      <c r="E1014" s="20">
        <v>0.75900000000000001</v>
      </c>
      <c r="F1014" s="20">
        <v>33.700000000000003</v>
      </c>
    </row>
    <row r="1015" spans="1:6" x14ac:dyDescent="0.4">
      <c r="A1015" s="21">
        <f t="shared" si="15"/>
        <v>45188.619363425925</v>
      </c>
      <c r="B1015" s="22">
        <v>45188</v>
      </c>
      <c r="C1015" s="15">
        <v>0.61936342592595395</v>
      </c>
      <c r="D1015" s="20">
        <v>0</v>
      </c>
      <c r="E1015" s="20">
        <v>0.76</v>
      </c>
      <c r="F1015" s="20">
        <v>33.700000000000003</v>
      </c>
    </row>
    <row r="1016" spans="1:6" x14ac:dyDescent="0.4">
      <c r="A1016" s="21">
        <f t="shared" si="15"/>
        <v>45188.619375000002</v>
      </c>
      <c r="B1016" s="22">
        <v>45188</v>
      </c>
      <c r="C1016" s="15">
        <v>0.61937500000002799</v>
      </c>
      <c r="D1016" s="20">
        <v>0</v>
      </c>
      <c r="E1016" s="20">
        <v>0.75900000000000001</v>
      </c>
      <c r="F1016" s="20">
        <v>33.700000000000003</v>
      </c>
    </row>
    <row r="1017" spans="1:6" x14ac:dyDescent="0.4">
      <c r="A1017" s="21">
        <f t="shared" si="15"/>
        <v>45188.619386574072</v>
      </c>
      <c r="B1017" s="22">
        <v>45188</v>
      </c>
      <c r="C1017" s="15">
        <v>0.61938657407410203</v>
      </c>
      <c r="D1017" s="20">
        <v>0</v>
      </c>
      <c r="E1017" s="20">
        <v>0.75900000000000001</v>
      </c>
      <c r="F1017" s="20">
        <v>33.6</v>
      </c>
    </row>
    <row r="1018" spans="1:6" x14ac:dyDescent="0.4">
      <c r="A1018" s="21">
        <f t="shared" si="15"/>
        <v>45188.619398148148</v>
      </c>
      <c r="B1018" s="22">
        <v>45188</v>
      </c>
      <c r="C1018" s="15">
        <v>0.61939814814817595</v>
      </c>
      <c r="D1018" s="20">
        <v>0</v>
      </c>
      <c r="E1018" s="20">
        <v>0.75900000000000001</v>
      </c>
      <c r="F1018" s="20">
        <v>33.6</v>
      </c>
    </row>
    <row r="1019" spans="1:6" x14ac:dyDescent="0.4">
      <c r="A1019" s="21">
        <f t="shared" si="15"/>
        <v>45188.619409722225</v>
      </c>
      <c r="B1019" s="22">
        <v>45188</v>
      </c>
      <c r="C1019" s="15">
        <v>0.61940972222224999</v>
      </c>
      <c r="D1019" s="20">
        <v>0</v>
      </c>
      <c r="E1019" s="20">
        <v>0.75900000000000001</v>
      </c>
      <c r="F1019" s="20">
        <v>33.6</v>
      </c>
    </row>
    <row r="1020" spans="1:6" x14ac:dyDescent="0.4">
      <c r="A1020" s="21">
        <f t="shared" si="15"/>
        <v>45188.619421296295</v>
      </c>
      <c r="B1020" s="22">
        <v>45188</v>
      </c>
      <c r="C1020" s="15">
        <v>0.61942129629632403</v>
      </c>
      <c r="D1020" s="20">
        <v>0</v>
      </c>
      <c r="E1020" s="20">
        <v>0.75900000000000001</v>
      </c>
      <c r="F1020" s="20">
        <v>33.6</v>
      </c>
    </row>
    <row r="1021" spans="1:6" x14ac:dyDescent="0.4">
      <c r="A1021" s="21">
        <f t="shared" si="15"/>
        <v>45188.619432870371</v>
      </c>
      <c r="B1021" s="22">
        <v>45188</v>
      </c>
      <c r="C1021" s="15">
        <v>0.61943287037039796</v>
      </c>
      <c r="D1021" s="20">
        <v>0</v>
      </c>
      <c r="E1021" s="20">
        <v>0.75800000000000001</v>
      </c>
      <c r="F1021" s="20">
        <v>33.6</v>
      </c>
    </row>
    <row r="1022" spans="1:6" x14ac:dyDescent="0.4">
      <c r="A1022" s="21">
        <f t="shared" si="15"/>
        <v>45188.619444444441</v>
      </c>
      <c r="B1022" s="22">
        <v>45188</v>
      </c>
      <c r="C1022" s="15">
        <v>0.619444444444473</v>
      </c>
      <c r="D1022" s="20">
        <v>0</v>
      </c>
      <c r="E1022" s="20">
        <v>0.75800000000000001</v>
      </c>
      <c r="F1022" s="20">
        <v>33.6</v>
      </c>
    </row>
    <row r="1023" spans="1:6" x14ac:dyDescent="0.4">
      <c r="A1023" s="21">
        <f t="shared" si="15"/>
        <v>45188.619456018518</v>
      </c>
      <c r="B1023" s="22">
        <v>45188</v>
      </c>
      <c r="C1023" s="15">
        <v>0.61945601851854704</v>
      </c>
      <c r="D1023" s="20">
        <v>0</v>
      </c>
      <c r="E1023" s="20">
        <v>0.75700000000000001</v>
      </c>
      <c r="F1023" s="20">
        <v>33.6</v>
      </c>
    </row>
    <row r="1024" spans="1:6" x14ac:dyDescent="0.4">
      <c r="A1024" s="21">
        <f t="shared" si="15"/>
        <v>45188.619467592594</v>
      </c>
      <c r="B1024" s="22">
        <v>45188</v>
      </c>
      <c r="C1024" s="15">
        <v>0.61946759259262096</v>
      </c>
      <c r="D1024" s="20">
        <v>0</v>
      </c>
      <c r="E1024" s="20">
        <v>0.75700000000000001</v>
      </c>
      <c r="F1024" s="20">
        <v>33.6</v>
      </c>
    </row>
    <row r="1025" spans="1:6" x14ac:dyDescent="0.4">
      <c r="A1025" s="21">
        <f t="shared" si="15"/>
        <v>45188.619479166664</v>
      </c>
      <c r="B1025" s="22">
        <v>45188</v>
      </c>
      <c r="C1025" s="15">
        <v>0.619479166666695</v>
      </c>
      <c r="D1025" s="20">
        <v>0</v>
      </c>
      <c r="E1025" s="20">
        <v>0.75700000000000001</v>
      </c>
      <c r="F1025" s="20">
        <v>33.6</v>
      </c>
    </row>
    <row r="1026" spans="1:6" x14ac:dyDescent="0.4">
      <c r="A1026" s="21">
        <f t="shared" ref="A1026:A1089" si="16">B1026+C1026+D1026/24/60/60/1000</f>
        <v>45188.619490740741</v>
      </c>
      <c r="B1026" s="22">
        <v>45188</v>
      </c>
      <c r="C1026" s="15">
        <v>0.61949074074076904</v>
      </c>
      <c r="D1026" s="20">
        <v>0</v>
      </c>
      <c r="E1026" s="20">
        <v>0.75700000000000001</v>
      </c>
      <c r="F1026" s="20">
        <v>33.6</v>
      </c>
    </row>
    <row r="1027" spans="1:6" x14ac:dyDescent="0.4">
      <c r="A1027" s="21">
        <f t="shared" si="16"/>
        <v>45188.619502314818</v>
      </c>
      <c r="B1027" s="22">
        <v>45188</v>
      </c>
      <c r="C1027" s="15">
        <v>0.61950231481484297</v>
      </c>
      <c r="D1027" s="20">
        <v>0</v>
      </c>
      <c r="E1027" s="20">
        <v>0.75700000000000001</v>
      </c>
      <c r="F1027" s="20">
        <v>33.5</v>
      </c>
    </row>
    <row r="1028" spans="1:6" x14ac:dyDescent="0.4">
      <c r="A1028" s="21">
        <f t="shared" si="16"/>
        <v>45188.619513888887</v>
      </c>
      <c r="B1028" s="22">
        <v>45188</v>
      </c>
      <c r="C1028" s="15">
        <v>0.61951388888891701</v>
      </c>
      <c r="D1028" s="20">
        <v>0</v>
      </c>
      <c r="E1028" s="20">
        <v>0.75700000000000001</v>
      </c>
      <c r="F1028" s="20">
        <v>33.5</v>
      </c>
    </row>
    <row r="1029" spans="1:6" x14ac:dyDescent="0.4">
      <c r="A1029" s="21">
        <f t="shared" si="16"/>
        <v>45188.619525462964</v>
      </c>
      <c r="B1029" s="22">
        <v>45188</v>
      </c>
      <c r="C1029" s="15">
        <v>0.61952546296299205</v>
      </c>
      <c r="D1029" s="20">
        <v>0</v>
      </c>
      <c r="E1029" s="20">
        <v>0.75900000000000001</v>
      </c>
      <c r="F1029" s="20">
        <v>33.5</v>
      </c>
    </row>
    <row r="1030" spans="1:6" x14ac:dyDescent="0.4">
      <c r="A1030" s="21">
        <f t="shared" si="16"/>
        <v>45188.619537037041</v>
      </c>
      <c r="B1030" s="22">
        <v>45188</v>
      </c>
      <c r="C1030" s="15">
        <v>0.61953703703706597</v>
      </c>
      <c r="D1030" s="20">
        <v>0</v>
      </c>
      <c r="E1030" s="20">
        <v>0.75800000000000001</v>
      </c>
      <c r="F1030" s="20">
        <v>33.5</v>
      </c>
    </row>
    <row r="1031" spans="1:6" x14ac:dyDescent="0.4">
      <c r="A1031" s="21">
        <f t="shared" si="16"/>
        <v>45188.61954861111</v>
      </c>
      <c r="B1031" s="22">
        <v>45188</v>
      </c>
      <c r="C1031" s="15">
        <v>0.61954861111114001</v>
      </c>
      <c r="D1031" s="20">
        <v>0</v>
      </c>
      <c r="E1031" s="20">
        <v>0.75800000000000001</v>
      </c>
      <c r="F1031" s="20">
        <v>33.5</v>
      </c>
    </row>
    <row r="1032" spans="1:6" x14ac:dyDescent="0.4">
      <c r="A1032" s="21">
        <f t="shared" si="16"/>
        <v>45188.619560185187</v>
      </c>
      <c r="B1032" s="22">
        <v>45188</v>
      </c>
      <c r="C1032" s="15">
        <v>0.61956018518521405</v>
      </c>
      <c r="D1032" s="20">
        <v>0</v>
      </c>
      <c r="E1032" s="20">
        <v>0.75800000000000001</v>
      </c>
      <c r="F1032" s="20">
        <v>33.5</v>
      </c>
    </row>
    <row r="1033" spans="1:6" x14ac:dyDescent="0.4">
      <c r="A1033" s="21">
        <f t="shared" si="16"/>
        <v>45188.619571759256</v>
      </c>
      <c r="B1033" s="22">
        <v>45188</v>
      </c>
      <c r="C1033" s="15">
        <v>0.61957175925928798</v>
      </c>
      <c r="D1033" s="20">
        <v>0</v>
      </c>
      <c r="E1033" s="20">
        <v>0.75800000000000001</v>
      </c>
      <c r="F1033" s="20">
        <v>33.5</v>
      </c>
    </row>
    <row r="1034" spans="1:6" x14ac:dyDescent="0.4">
      <c r="A1034" s="21">
        <f t="shared" si="16"/>
        <v>45188.619583333333</v>
      </c>
      <c r="B1034" s="22">
        <v>45188</v>
      </c>
      <c r="C1034" s="15">
        <v>0.61958333333336202</v>
      </c>
      <c r="D1034" s="20">
        <v>0</v>
      </c>
      <c r="E1034" s="20">
        <v>0.75800000000000001</v>
      </c>
      <c r="F1034" s="20">
        <v>33.5</v>
      </c>
    </row>
    <row r="1035" spans="1:6" x14ac:dyDescent="0.4">
      <c r="A1035" s="21">
        <f t="shared" si="16"/>
        <v>45188.61959490741</v>
      </c>
      <c r="B1035" s="22">
        <v>45188</v>
      </c>
      <c r="C1035" s="15">
        <v>0.61959490740743695</v>
      </c>
      <c r="D1035" s="20">
        <v>0</v>
      </c>
      <c r="E1035" s="20">
        <v>0.75800000000000001</v>
      </c>
      <c r="F1035" s="20">
        <v>33.5</v>
      </c>
    </row>
    <row r="1036" spans="1:6" x14ac:dyDescent="0.4">
      <c r="A1036" s="21">
        <f t="shared" si="16"/>
        <v>45188.619606481479</v>
      </c>
      <c r="B1036" s="22">
        <v>45188</v>
      </c>
      <c r="C1036" s="15">
        <v>0.61960648148151098</v>
      </c>
      <c r="D1036" s="20">
        <v>0</v>
      </c>
      <c r="E1036" s="20">
        <v>0.75800000000000001</v>
      </c>
      <c r="F1036" s="20">
        <v>33.5</v>
      </c>
    </row>
    <row r="1037" spans="1:6" x14ac:dyDescent="0.4">
      <c r="A1037" s="21">
        <f t="shared" si="16"/>
        <v>45188.619618055556</v>
      </c>
      <c r="B1037" s="22">
        <v>45188</v>
      </c>
      <c r="C1037" s="15">
        <v>0.61961805555558502</v>
      </c>
      <c r="D1037" s="20">
        <v>0</v>
      </c>
      <c r="E1037" s="20">
        <v>0.75800000000000001</v>
      </c>
      <c r="F1037" s="20">
        <v>33.5</v>
      </c>
    </row>
    <row r="1038" spans="1:6" x14ac:dyDescent="0.4">
      <c r="A1038" s="21">
        <f t="shared" si="16"/>
        <v>45188.619629629633</v>
      </c>
      <c r="B1038" s="22">
        <v>45188</v>
      </c>
      <c r="C1038" s="15">
        <v>0.61962962962965895</v>
      </c>
      <c r="D1038" s="20">
        <v>0</v>
      </c>
      <c r="E1038" s="20">
        <v>0.75800000000000001</v>
      </c>
      <c r="F1038" s="20">
        <v>33.5</v>
      </c>
    </row>
    <row r="1039" spans="1:6" x14ac:dyDescent="0.4">
      <c r="A1039" s="21">
        <f t="shared" si="16"/>
        <v>45188.619641203702</v>
      </c>
      <c r="B1039" s="22">
        <v>45188</v>
      </c>
      <c r="C1039" s="15">
        <v>0.61964120370373299</v>
      </c>
      <c r="D1039" s="20">
        <v>0</v>
      </c>
      <c r="E1039" s="20">
        <v>0.75800000000000001</v>
      </c>
      <c r="F1039" s="20">
        <v>33.5</v>
      </c>
    </row>
    <row r="1040" spans="1:6" x14ac:dyDescent="0.4">
      <c r="A1040" s="21">
        <f t="shared" si="16"/>
        <v>45188.619652777779</v>
      </c>
      <c r="B1040" s="22">
        <v>45188</v>
      </c>
      <c r="C1040" s="15">
        <v>0.61965277777780703</v>
      </c>
      <c r="D1040" s="20">
        <v>0</v>
      </c>
      <c r="E1040" s="20">
        <v>0.75800000000000001</v>
      </c>
      <c r="F1040" s="20">
        <v>33.5</v>
      </c>
    </row>
    <row r="1041" spans="1:6" x14ac:dyDescent="0.4">
      <c r="A1041" s="21">
        <f t="shared" si="16"/>
        <v>45188.619664351849</v>
      </c>
      <c r="B1041" s="22">
        <v>45188</v>
      </c>
      <c r="C1041" s="15">
        <v>0.61966435185188096</v>
      </c>
      <c r="D1041" s="20">
        <v>0</v>
      </c>
      <c r="E1041" s="20">
        <v>0.75800000000000001</v>
      </c>
      <c r="F1041" s="20">
        <v>33.5</v>
      </c>
    </row>
    <row r="1042" spans="1:6" x14ac:dyDescent="0.4">
      <c r="A1042" s="21">
        <f t="shared" si="16"/>
        <v>45188.619675925926</v>
      </c>
      <c r="B1042" s="22">
        <v>45188</v>
      </c>
      <c r="C1042" s="15">
        <v>0.61967592592595599</v>
      </c>
      <c r="D1042" s="20">
        <v>0</v>
      </c>
      <c r="E1042" s="20">
        <v>0.75800000000000001</v>
      </c>
      <c r="F1042" s="20">
        <v>33.5</v>
      </c>
    </row>
    <row r="1043" spans="1:6" x14ac:dyDescent="0.4">
      <c r="A1043" s="21">
        <f t="shared" si="16"/>
        <v>45188.619687500002</v>
      </c>
      <c r="B1043" s="22">
        <v>45188</v>
      </c>
      <c r="C1043" s="15">
        <v>0.61968750000003003</v>
      </c>
      <c r="D1043" s="20">
        <v>0</v>
      </c>
      <c r="E1043" s="20">
        <v>0.75800000000000001</v>
      </c>
      <c r="F1043" s="20">
        <v>33.5</v>
      </c>
    </row>
    <row r="1044" spans="1:6" x14ac:dyDescent="0.4">
      <c r="A1044" s="21">
        <f t="shared" si="16"/>
        <v>45188.619699074072</v>
      </c>
      <c r="B1044" s="22">
        <v>45188</v>
      </c>
      <c r="C1044" s="15">
        <v>0.61969907407410396</v>
      </c>
      <c r="D1044" s="20">
        <v>0</v>
      </c>
      <c r="E1044" s="20">
        <v>0.75800000000000001</v>
      </c>
      <c r="F1044" s="20">
        <v>33.5</v>
      </c>
    </row>
    <row r="1045" spans="1:6" x14ac:dyDescent="0.4">
      <c r="A1045" s="21">
        <f t="shared" si="16"/>
        <v>45188.619710648149</v>
      </c>
      <c r="B1045" s="22">
        <v>45188</v>
      </c>
      <c r="C1045" s="15">
        <v>0.619710648148178</v>
      </c>
      <c r="D1045" s="20">
        <v>0</v>
      </c>
      <c r="E1045" s="20">
        <v>0.75800000000000001</v>
      </c>
      <c r="F1045" s="20">
        <v>33.5</v>
      </c>
    </row>
    <row r="1046" spans="1:6" x14ac:dyDescent="0.4">
      <c r="A1046" s="21">
        <f t="shared" si="16"/>
        <v>45188.619722222225</v>
      </c>
      <c r="B1046" s="22">
        <v>45188</v>
      </c>
      <c r="C1046" s="15">
        <v>0.61972222222225204</v>
      </c>
      <c r="D1046" s="20">
        <v>0</v>
      </c>
      <c r="E1046" s="20">
        <v>0.75800000000000001</v>
      </c>
      <c r="F1046" s="20">
        <v>33.5</v>
      </c>
    </row>
    <row r="1047" spans="1:6" x14ac:dyDescent="0.4">
      <c r="A1047" s="21">
        <f t="shared" si="16"/>
        <v>45188.619733796295</v>
      </c>
      <c r="B1047" s="22">
        <v>45188</v>
      </c>
      <c r="C1047" s="15">
        <v>0.61973379629632597</v>
      </c>
      <c r="D1047" s="20">
        <v>0</v>
      </c>
      <c r="E1047" s="20">
        <v>0.75800000000000001</v>
      </c>
      <c r="F1047" s="20">
        <v>33.5</v>
      </c>
    </row>
    <row r="1048" spans="1:6" x14ac:dyDescent="0.4">
      <c r="A1048" s="21">
        <f t="shared" si="16"/>
        <v>45188.619745370372</v>
      </c>
      <c r="B1048" s="22">
        <v>45188</v>
      </c>
      <c r="C1048" s="15">
        <v>0.61974537037040001</v>
      </c>
      <c r="D1048" s="20">
        <v>0</v>
      </c>
      <c r="E1048" s="20">
        <v>0.75800000000000001</v>
      </c>
      <c r="F1048" s="20">
        <v>33.5</v>
      </c>
    </row>
    <row r="1049" spans="1:6" x14ac:dyDescent="0.4">
      <c r="A1049" s="21">
        <f t="shared" si="16"/>
        <v>45188.619756944441</v>
      </c>
      <c r="B1049" s="22">
        <v>45188</v>
      </c>
      <c r="C1049" s="15">
        <v>0.61975694444447504</v>
      </c>
      <c r="D1049" s="20">
        <v>0</v>
      </c>
      <c r="E1049" s="20">
        <v>0.75800000000000001</v>
      </c>
      <c r="F1049" s="20">
        <v>33.5</v>
      </c>
    </row>
    <row r="1050" spans="1:6" x14ac:dyDescent="0.4">
      <c r="A1050" s="21">
        <f t="shared" si="16"/>
        <v>45188.619768518518</v>
      </c>
      <c r="B1050" s="22">
        <v>45188</v>
      </c>
      <c r="C1050" s="15">
        <v>0.61976851851854897</v>
      </c>
      <c r="D1050" s="20">
        <v>0</v>
      </c>
      <c r="E1050" s="20">
        <v>0.75800000000000001</v>
      </c>
      <c r="F1050" s="20">
        <v>33.5</v>
      </c>
    </row>
    <row r="1051" spans="1:6" x14ac:dyDescent="0.4">
      <c r="A1051" s="21">
        <f t="shared" si="16"/>
        <v>45188.619780092595</v>
      </c>
      <c r="B1051" s="22">
        <v>45188</v>
      </c>
      <c r="C1051" s="15">
        <v>0.61978009259262301</v>
      </c>
      <c r="D1051" s="20">
        <v>0</v>
      </c>
      <c r="E1051" s="20">
        <v>0.75800000000000001</v>
      </c>
      <c r="F1051" s="20">
        <v>33.5</v>
      </c>
    </row>
    <row r="1052" spans="1:6" x14ac:dyDescent="0.4">
      <c r="A1052" s="21">
        <f t="shared" si="16"/>
        <v>45188.619791666664</v>
      </c>
      <c r="B1052" s="22">
        <v>45188</v>
      </c>
      <c r="C1052" s="15">
        <v>0.61979166666669705</v>
      </c>
      <c r="D1052" s="20">
        <v>0</v>
      </c>
      <c r="E1052" s="20">
        <v>0.75800000000000001</v>
      </c>
      <c r="F1052" s="20">
        <v>33.5</v>
      </c>
    </row>
    <row r="1053" spans="1:6" x14ac:dyDescent="0.4">
      <c r="A1053" s="21">
        <f t="shared" si="16"/>
        <v>45188.619803240741</v>
      </c>
      <c r="B1053" s="22">
        <v>45188</v>
      </c>
      <c r="C1053" s="15">
        <v>0.61980324074077098</v>
      </c>
      <c r="D1053" s="20">
        <v>0</v>
      </c>
      <c r="E1053" s="20">
        <v>0.75800000000000001</v>
      </c>
      <c r="F1053" s="20">
        <v>33.5</v>
      </c>
    </row>
    <row r="1054" spans="1:6" x14ac:dyDescent="0.4">
      <c r="A1054" s="21">
        <f t="shared" si="16"/>
        <v>45188.619814814818</v>
      </c>
      <c r="B1054" s="22">
        <v>45188</v>
      </c>
      <c r="C1054" s="15">
        <v>0.61981481481484502</v>
      </c>
      <c r="D1054" s="20">
        <v>0</v>
      </c>
      <c r="E1054" s="20">
        <v>0.75800000000000001</v>
      </c>
      <c r="F1054" s="20">
        <v>33.5</v>
      </c>
    </row>
    <row r="1055" spans="1:6" x14ac:dyDescent="0.4">
      <c r="A1055" s="21">
        <f t="shared" si="16"/>
        <v>45188.619826388887</v>
      </c>
      <c r="B1055" s="22">
        <v>45188</v>
      </c>
      <c r="C1055" s="15">
        <v>0.61982638888891906</v>
      </c>
      <c r="D1055" s="20">
        <v>0</v>
      </c>
      <c r="E1055" s="20">
        <v>0.75800000000000001</v>
      </c>
      <c r="F1055" s="20">
        <v>33.5</v>
      </c>
    </row>
    <row r="1056" spans="1:6" x14ac:dyDescent="0.4">
      <c r="A1056" s="21">
        <f t="shared" si="16"/>
        <v>45188.619837962964</v>
      </c>
      <c r="B1056" s="22">
        <v>45188</v>
      </c>
      <c r="C1056" s="15">
        <v>0.61983796296299398</v>
      </c>
      <c r="D1056" s="20">
        <v>0</v>
      </c>
      <c r="E1056" s="20">
        <v>0.75800000000000001</v>
      </c>
      <c r="F1056" s="20">
        <v>33.5</v>
      </c>
    </row>
    <row r="1057" spans="1:6" x14ac:dyDescent="0.4">
      <c r="A1057" s="21">
        <f t="shared" si="16"/>
        <v>45188.619849537034</v>
      </c>
      <c r="B1057" s="22">
        <v>45188</v>
      </c>
      <c r="C1057" s="15">
        <v>0.61984953703706802</v>
      </c>
      <c r="D1057" s="20">
        <v>0</v>
      </c>
      <c r="E1057" s="20">
        <v>0.75800000000000001</v>
      </c>
      <c r="F1057" s="20">
        <v>33.5</v>
      </c>
    </row>
    <row r="1058" spans="1:6" x14ac:dyDescent="0.4">
      <c r="A1058" s="21">
        <f t="shared" si="16"/>
        <v>45188.61986111111</v>
      </c>
      <c r="B1058" s="22">
        <v>45188</v>
      </c>
      <c r="C1058" s="15">
        <v>0.61986111111114195</v>
      </c>
      <c r="D1058" s="20">
        <v>0</v>
      </c>
      <c r="E1058" s="20">
        <v>0.75800000000000001</v>
      </c>
      <c r="F1058" s="20">
        <v>33.4</v>
      </c>
    </row>
    <row r="1059" spans="1:6" x14ac:dyDescent="0.4">
      <c r="A1059" s="21">
        <f t="shared" si="16"/>
        <v>45188.619872685187</v>
      </c>
      <c r="B1059" s="22">
        <v>45188</v>
      </c>
      <c r="C1059" s="15">
        <v>0.61987268518521599</v>
      </c>
      <c r="D1059" s="20">
        <v>0</v>
      </c>
      <c r="E1059" s="20">
        <v>0.75800000000000001</v>
      </c>
      <c r="F1059" s="20">
        <v>33.4</v>
      </c>
    </row>
    <row r="1060" spans="1:6" x14ac:dyDescent="0.4">
      <c r="A1060" s="21">
        <f t="shared" si="16"/>
        <v>45188.619884259257</v>
      </c>
      <c r="B1060" s="22">
        <v>45188</v>
      </c>
      <c r="C1060" s="15">
        <v>0.61988425925929003</v>
      </c>
      <c r="D1060" s="20">
        <v>0</v>
      </c>
      <c r="E1060" s="20">
        <v>0.75800000000000001</v>
      </c>
      <c r="F1060" s="20">
        <v>33.4</v>
      </c>
    </row>
    <row r="1061" spans="1:6" x14ac:dyDescent="0.4">
      <c r="A1061" s="21">
        <f t="shared" si="16"/>
        <v>45188.619895833333</v>
      </c>
      <c r="B1061" s="22">
        <v>45188</v>
      </c>
      <c r="C1061" s="15">
        <v>0.61989583333336395</v>
      </c>
      <c r="D1061" s="20">
        <v>0</v>
      </c>
      <c r="E1061" s="20">
        <v>0.75800000000000001</v>
      </c>
      <c r="F1061" s="20">
        <v>33.4</v>
      </c>
    </row>
    <row r="1062" spans="1:6" x14ac:dyDescent="0.4">
      <c r="A1062" s="21">
        <f t="shared" si="16"/>
        <v>45188.61990740741</v>
      </c>
      <c r="B1062" s="22">
        <v>45188</v>
      </c>
      <c r="C1062" s="15">
        <v>0.61990740740743899</v>
      </c>
      <c r="D1062" s="20">
        <v>0</v>
      </c>
      <c r="E1062" s="20">
        <v>0.75800000000000001</v>
      </c>
      <c r="F1062" s="20">
        <v>33.4</v>
      </c>
    </row>
    <row r="1063" spans="1:6" x14ac:dyDescent="0.4">
      <c r="A1063" s="21">
        <f t="shared" si="16"/>
        <v>45188.61991898148</v>
      </c>
      <c r="B1063" s="22">
        <v>45188</v>
      </c>
      <c r="C1063" s="15">
        <v>0.61991898148151303</v>
      </c>
      <c r="D1063" s="20">
        <v>0</v>
      </c>
      <c r="E1063" s="20">
        <v>0.75800000000000001</v>
      </c>
      <c r="F1063" s="20">
        <v>33.4</v>
      </c>
    </row>
    <row r="1064" spans="1:6" x14ac:dyDescent="0.4">
      <c r="A1064" s="21">
        <f t="shared" si="16"/>
        <v>45188.619930555556</v>
      </c>
      <c r="B1064" s="22">
        <v>45188</v>
      </c>
      <c r="C1064" s="15">
        <v>0.61993055555558696</v>
      </c>
      <c r="D1064" s="20">
        <v>0</v>
      </c>
      <c r="E1064" s="20">
        <v>0.75800000000000001</v>
      </c>
      <c r="F1064" s="20">
        <v>33.4</v>
      </c>
    </row>
    <row r="1065" spans="1:6" x14ac:dyDescent="0.4">
      <c r="A1065" s="21">
        <f t="shared" si="16"/>
        <v>45188.619942129633</v>
      </c>
      <c r="B1065" s="22">
        <v>45188</v>
      </c>
      <c r="C1065" s="15">
        <v>0.619942129629661</v>
      </c>
      <c r="D1065" s="20">
        <v>0</v>
      </c>
      <c r="E1065" s="20">
        <v>0.75800000000000001</v>
      </c>
      <c r="F1065" s="20">
        <v>33.4</v>
      </c>
    </row>
    <row r="1066" spans="1:6" x14ac:dyDescent="0.4">
      <c r="A1066" s="21">
        <f t="shared" si="16"/>
        <v>45188.619953703703</v>
      </c>
      <c r="B1066" s="22">
        <v>45188</v>
      </c>
      <c r="C1066" s="15">
        <v>0.61995370370373504</v>
      </c>
      <c r="D1066" s="20">
        <v>0</v>
      </c>
      <c r="E1066" s="20">
        <v>0.75800000000000001</v>
      </c>
      <c r="F1066" s="20">
        <v>33.4</v>
      </c>
    </row>
    <row r="1067" spans="1:6" x14ac:dyDescent="0.4">
      <c r="A1067" s="21">
        <f t="shared" si="16"/>
        <v>45188.61996527778</v>
      </c>
      <c r="B1067" s="22">
        <v>45188</v>
      </c>
      <c r="C1067" s="15">
        <v>0.61996527777780897</v>
      </c>
      <c r="D1067" s="20">
        <v>0</v>
      </c>
      <c r="E1067" s="20">
        <v>0.75800000000000001</v>
      </c>
      <c r="F1067" s="20">
        <v>33.4</v>
      </c>
    </row>
    <row r="1068" spans="1:6" x14ac:dyDescent="0.4">
      <c r="A1068" s="21">
        <f t="shared" si="16"/>
        <v>45188.619976851849</v>
      </c>
      <c r="B1068" s="22">
        <v>45188</v>
      </c>
      <c r="C1068" s="15">
        <v>0.619976851851883</v>
      </c>
      <c r="D1068" s="20">
        <v>0</v>
      </c>
      <c r="E1068" s="20">
        <v>0.75800000000000001</v>
      </c>
      <c r="F1068" s="20">
        <v>33.4</v>
      </c>
    </row>
    <row r="1069" spans="1:6" x14ac:dyDescent="0.4">
      <c r="A1069" s="21">
        <f t="shared" si="16"/>
        <v>45188.619988425926</v>
      </c>
      <c r="B1069" s="22">
        <v>45188</v>
      </c>
      <c r="C1069" s="15">
        <v>0.61998842592595804</v>
      </c>
      <c r="D1069" s="20">
        <v>0</v>
      </c>
      <c r="E1069" s="20">
        <v>0.75800000000000001</v>
      </c>
      <c r="F1069" s="20">
        <v>33.4</v>
      </c>
    </row>
    <row r="1070" spans="1:6" x14ac:dyDescent="0.4">
      <c r="A1070" s="21">
        <f t="shared" si="16"/>
        <v>45188.62</v>
      </c>
      <c r="B1070" s="22">
        <v>45188</v>
      </c>
      <c r="C1070" s="15">
        <v>0.62000000000003197</v>
      </c>
      <c r="D1070" s="20">
        <v>0</v>
      </c>
      <c r="E1070" s="20">
        <v>0.75800000000000001</v>
      </c>
      <c r="F1070" s="20">
        <v>33.4</v>
      </c>
    </row>
    <row r="1071" spans="1:6" x14ac:dyDescent="0.4">
      <c r="A1071" s="21">
        <f t="shared" si="16"/>
        <v>45188.620011574072</v>
      </c>
      <c r="B1071" s="22">
        <v>45188</v>
      </c>
      <c r="C1071" s="15">
        <v>0.62001157407410601</v>
      </c>
      <c r="D1071" s="20">
        <v>0</v>
      </c>
      <c r="E1071" s="20">
        <v>0.75800000000000001</v>
      </c>
      <c r="F1071" s="20">
        <v>33.4</v>
      </c>
    </row>
    <row r="1072" spans="1:6" x14ac:dyDescent="0.4">
      <c r="A1072" s="21">
        <f t="shared" si="16"/>
        <v>45188.620023148149</v>
      </c>
      <c r="B1072" s="22">
        <v>45188</v>
      </c>
      <c r="C1072" s="15">
        <v>0.62002314814818005</v>
      </c>
      <c r="D1072" s="20">
        <v>0</v>
      </c>
      <c r="E1072" s="20">
        <v>0.75800000000000001</v>
      </c>
      <c r="F1072" s="20">
        <v>33.4</v>
      </c>
    </row>
    <row r="1073" spans="1:6" x14ac:dyDescent="0.4">
      <c r="A1073" s="21">
        <f t="shared" si="16"/>
        <v>45188.620034722226</v>
      </c>
      <c r="B1073" s="22">
        <v>45188</v>
      </c>
      <c r="C1073" s="15">
        <v>0.62003472222225398</v>
      </c>
      <c r="D1073" s="20">
        <v>0</v>
      </c>
      <c r="E1073" s="20">
        <v>0.75800000000000001</v>
      </c>
      <c r="F1073" s="20">
        <v>33.4</v>
      </c>
    </row>
    <row r="1074" spans="1:6" x14ac:dyDescent="0.4">
      <c r="A1074" s="21">
        <f t="shared" si="16"/>
        <v>45188.620046296295</v>
      </c>
      <c r="B1074" s="22">
        <v>45188</v>
      </c>
      <c r="C1074" s="15">
        <v>0.62004629629632801</v>
      </c>
      <c r="D1074" s="20">
        <v>0</v>
      </c>
      <c r="E1074" s="20">
        <v>0.75800000000000001</v>
      </c>
      <c r="F1074" s="20">
        <v>33.4</v>
      </c>
    </row>
    <row r="1075" spans="1:6" x14ac:dyDescent="0.4">
      <c r="A1075" s="21">
        <f t="shared" si="16"/>
        <v>45188.620057870372</v>
      </c>
      <c r="B1075" s="22">
        <v>45188</v>
      </c>
      <c r="C1075" s="15">
        <v>0.62005787037040205</v>
      </c>
      <c r="D1075" s="20">
        <v>0</v>
      </c>
      <c r="E1075" s="20">
        <v>0.75800000000000001</v>
      </c>
      <c r="F1075" s="20">
        <v>33.4</v>
      </c>
    </row>
    <row r="1076" spans="1:6" x14ac:dyDescent="0.4">
      <c r="A1076" s="21">
        <f t="shared" si="16"/>
        <v>45188.620069444441</v>
      </c>
      <c r="B1076" s="22">
        <v>45188</v>
      </c>
      <c r="C1076" s="15">
        <v>0.62006944444447698</v>
      </c>
      <c r="D1076" s="20">
        <v>0</v>
      </c>
      <c r="E1076" s="20">
        <v>0.75800000000000001</v>
      </c>
      <c r="F1076" s="20">
        <v>33.4</v>
      </c>
    </row>
    <row r="1077" spans="1:6" x14ac:dyDescent="0.4">
      <c r="A1077" s="21">
        <f t="shared" si="16"/>
        <v>45188.620081018518</v>
      </c>
      <c r="B1077" s="22">
        <v>45188</v>
      </c>
      <c r="C1077" s="15">
        <v>0.62008101851855102</v>
      </c>
      <c r="D1077" s="20">
        <v>0</v>
      </c>
      <c r="E1077" s="20">
        <v>0.75800000000000001</v>
      </c>
      <c r="F1077" s="20">
        <v>33.4</v>
      </c>
    </row>
    <row r="1078" spans="1:6" x14ac:dyDescent="0.4">
      <c r="A1078" s="21">
        <f t="shared" si="16"/>
        <v>45188.620092592595</v>
      </c>
      <c r="B1078" s="22">
        <v>45188</v>
      </c>
      <c r="C1078" s="15">
        <v>0.62009259259262495</v>
      </c>
      <c r="D1078" s="20">
        <v>0</v>
      </c>
      <c r="E1078" s="20">
        <v>0.75800000000000001</v>
      </c>
      <c r="F1078" s="20">
        <v>33.4</v>
      </c>
    </row>
    <row r="1079" spans="1:6" x14ac:dyDescent="0.4">
      <c r="A1079" s="21">
        <f t="shared" si="16"/>
        <v>45188.620104166665</v>
      </c>
      <c r="B1079" s="22">
        <v>45188</v>
      </c>
      <c r="C1079" s="15">
        <v>0.62010416666669899</v>
      </c>
      <c r="D1079" s="20">
        <v>0</v>
      </c>
      <c r="E1079" s="20">
        <v>0.75800000000000001</v>
      </c>
      <c r="F1079" s="20">
        <v>33.299999999999997</v>
      </c>
    </row>
    <row r="1080" spans="1:6" x14ac:dyDescent="0.4">
      <c r="A1080" s="21">
        <f t="shared" si="16"/>
        <v>45188.620115740741</v>
      </c>
      <c r="B1080" s="22">
        <v>45188</v>
      </c>
      <c r="C1080" s="15">
        <v>0.62011574074077302</v>
      </c>
      <c r="D1080" s="20">
        <v>0</v>
      </c>
      <c r="E1080" s="20">
        <v>0.75800000000000001</v>
      </c>
      <c r="F1080" s="20">
        <v>33.299999999999997</v>
      </c>
    </row>
    <row r="1081" spans="1:6" x14ac:dyDescent="0.4">
      <c r="A1081" s="21">
        <f t="shared" si="16"/>
        <v>45188.620127314818</v>
      </c>
      <c r="B1081" s="22">
        <v>45188</v>
      </c>
      <c r="C1081" s="15">
        <v>0.62012731481484695</v>
      </c>
      <c r="D1081" s="20">
        <v>0</v>
      </c>
      <c r="E1081" s="20">
        <v>0.75800000000000001</v>
      </c>
      <c r="F1081" s="20">
        <v>33.299999999999997</v>
      </c>
    </row>
    <row r="1082" spans="1:6" x14ac:dyDescent="0.4">
      <c r="A1082" s="21">
        <f t="shared" si="16"/>
        <v>45188.620138888888</v>
      </c>
      <c r="B1082" s="22">
        <v>45188</v>
      </c>
      <c r="C1082" s="15">
        <v>0.62013888888892199</v>
      </c>
      <c r="D1082" s="20">
        <v>0</v>
      </c>
      <c r="E1082" s="20">
        <v>0.75800000000000001</v>
      </c>
      <c r="F1082" s="20">
        <v>33.299999999999997</v>
      </c>
    </row>
    <row r="1083" spans="1:6" x14ac:dyDescent="0.4">
      <c r="A1083" s="21">
        <f t="shared" si="16"/>
        <v>45188.620150462964</v>
      </c>
      <c r="B1083" s="22">
        <v>45188</v>
      </c>
      <c r="C1083" s="15">
        <v>0.62015046296299603</v>
      </c>
      <c r="D1083" s="20">
        <v>0</v>
      </c>
      <c r="E1083" s="20">
        <v>0.75800000000000001</v>
      </c>
      <c r="F1083" s="20">
        <v>33.299999999999997</v>
      </c>
    </row>
    <row r="1084" spans="1:6" x14ac:dyDescent="0.4">
      <c r="A1084" s="21">
        <f t="shared" si="16"/>
        <v>45188.620162037034</v>
      </c>
      <c r="B1084" s="22">
        <v>45188</v>
      </c>
      <c r="C1084" s="15">
        <v>0.62016203703706996</v>
      </c>
      <c r="D1084" s="20">
        <v>0</v>
      </c>
      <c r="E1084" s="20">
        <v>0.75800000000000001</v>
      </c>
      <c r="F1084" s="20">
        <v>33.299999999999997</v>
      </c>
    </row>
    <row r="1085" spans="1:6" x14ac:dyDescent="0.4">
      <c r="A1085" s="21">
        <f t="shared" si="16"/>
        <v>45188.620173611111</v>
      </c>
      <c r="B1085" s="22">
        <v>45188</v>
      </c>
      <c r="C1085" s="15">
        <v>0.620173611111144</v>
      </c>
      <c r="D1085" s="20">
        <v>0</v>
      </c>
      <c r="E1085" s="20">
        <v>0.75800000000000001</v>
      </c>
      <c r="F1085" s="20">
        <v>33.299999999999997</v>
      </c>
    </row>
    <row r="1086" spans="1:6" x14ac:dyDescent="0.4">
      <c r="A1086" s="21">
        <f t="shared" si="16"/>
        <v>45188.620185185187</v>
      </c>
      <c r="B1086" s="22">
        <v>45188</v>
      </c>
      <c r="C1086" s="15">
        <v>0.62018518518521804</v>
      </c>
      <c r="D1086" s="20">
        <v>0</v>
      </c>
      <c r="E1086" s="20">
        <v>0.75800000000000001</v>
      </c>
      <c r="F1086" s="20">
        <v>33.299999999999997</v>
      </c>
    </row>
    <row r="1087" spans="1:6" x14ac:dyDescent="0.4">
      <c r="A1087" s="21">
        <f t="shared" si="16"/>
        <v>45188.620196759257</v>
      </c>
      <c r="B1087" s="22">
        <v>45188</v>
      </c>
      <c r="C1087" s="15">
        <v>0.62019675925929196</v>
      </c>
      <c r="D1087" s="20">
        <v>0</v>
      </c>
      <c r="E1087" s="20">
        <v>0.75800000000000001</v>
      </c>
      <c r="F1087" s="20">
        <v>33.299999999999997</v>
      </c>
    </row>
    <row r="1088" spans="1:6" x14ac:dyDescent="0.4">
      <c r="A1088" s="21">
        <f t="shared" si="16"/>
        <v>45188.620208333334</v>
      </c>
      <c r="B1088" s="22">
        <v>45188</v>
      </c>
      <c r="C1088" s="15">
        <v>0.620208333333366</v>
      </c>
      <c r="D1088" s="20">
        <v>0</v>
      </c>
      <c r="E1088" s="20">
        <v>0.75800000000000001</v>
      </c>
      <c r="F1088" s="20">
        <v>33.299999999999997</v>
      </c>
    </row>
    <row r="1089" spans="1:6" x14ac:dyDescent="0.4">
      <c r="A1089" s="21">
        <f t="shared" si="16"/>
        <v>45188.620219907411</v>
      </c>
      <c r="B1089" s="22">
        <v>45188</v>
      </c>
      <c r="C1089" s="15">
        <v>0.62021990740744104</v>
      </c>
      <c r="D1089" s="20">
        <v>0</v>
      </c>
      <c r="E1089" s="20">
        <v>0.75800000000000001</v>
      </c>
      <c r="F1089" s="20">
        <v>33.299999999999997</v>
      </c>
    </row>
    <row r="1090" spans="1:6" x14ac:dyDescent="0.4">
      <c r="A1090" s="21">
        <f t="shared" ref="A1090:A1153" si="17">B1090+C1090+D1090/24/60/60/1000</f>
        <v>45188.62023148148</v>
      </c>
      <c r="B1090" s="22">
        <v>45188</v>
      </c>
      <c r="C1090" s="15">
        <v>0.62023148148151497</v>
      </c>
      <c r="D1090" s="20">
        <v>0</v>
      </c>
      <c r="E1090" s="20">
        <v>0.75800000000000001</v>
      </c>
      <c r="F1090" s="20">
        <v>33.299999999999997</v>
      </c>
    </row>
    <row r="1091" spans="1:6" x14ac:dyDescent="0.4">
      <c r="A1091" s="21">
        <f t="shared" si="17"/>
        <v>45188.620243055557</v>
      </c>
      <c r="B1091" s="22">
        <v>45188</v>
      </c>
      <c r="C1091" s="15">
        <v>0.62024305555558901</v>
      </c>
      <c r="D1091" s="20">
        <v>0</v>
      </c>
      <c r="E1091" s="20">
        <v>0.75800000000000001</v>
      </c>
      <c r="F1091" s="20">
        <v>33.299999999999997</v>
      </c>
    </row>
    <row r="1092" spans="1:6" x14ac:dyDescent="0.4">
      <c r="A1092" s="21">
        <f t="shared" si="17"/>
        <v>45188.620254629626</v>
      </c>
      <c r="B1092" s="22">
        <v>45188</v>
      </c>
      <c r="C1092" s="15">
        <v>0.62025462962966305</v>
      </c>
      <c r="D1092" s="20">
        <v>0</v>
      </c>
      <c r="E1092" s="20">
        <v>0.75800000000000001</v>
      </c>
      <c r="F1092" s="20">
        <v>33.299999999999997</v>
      </c>
    </row>
    <row r="1093" spans="1:6" x14ac:dyDescent="0.4">
      <c r="A1093" s="21">
        <f t="shared" si="17"/>
        <v>45188.620266203703</v>
      </c>
      <c r="B1093" s="22">
        <v>45188</v>
      </c>
      <c r="C1093" s="15">
        <v>0.62026620370373697</v>
      </c>
      <c r="D1093" s="20">
        <v>0</v>
      </c>
      <c r="E1093" s="20">
        <v>0.75800000000000001</v>
      </c>
      <c r="F1093" s="20">
        <v>33.299999999999997</v>
      </c>
    </row>
    <row r="1094" spans="1:6" x14ac:dyDescent="0.4">
      <c r="A1094" s="21">
        <f t="shared" si="17"/>
        <v>45188.62027777778</v>
      </c>
      <c r="B1094" s="22">
        <v>45188</v>
      </c>
      <c r="C1094" s="15">
        <v>0.62027777777781101</v>
      </c>
      <c r="D1094" s="20">
        <v>0</v>
      </c>
      <c r="E1094" s="20">
        <v>0.75800000000000001</v>
      </c>
      <c r="F1094" s="20">
        <v>33.299999999999997</v>
      </c>
    </row>
    <row r="1095" spans="1:6" x14ac:dyDescent="0.4">
      <c r="A1095" s="21">
        <f t="shared" si="17"/>
        <v>45188.620289351849</v>
      </c>
      <c r="B1095" s="22">
        <v>45188</v>
      </c>
      <c r="C1095" s="15">
        <v>0.62028935185188505</v>
      </c>
      <c r="D1095" s="20">
        <v>0</v>
      </c>
      <c r="E1095" s="20">
        <v>0.75800000000000001</v>
      </c>
      <c r="F1095" s="20">
        <v>33.299999999999997</v>
      </c>
    </row>
    <row r="1096" spans="1:6" x14ac:dyDescent="0.4">
      <c r="A1096" s="21">
        <f t="shared" si="17"/>
        <v>45188.620300925926</v>
      </c>
      <c r="B1096" s="22">
        <v>45188</v>
      </c>
      <c r="C1096" s="15">
        <v>0.62030092592595998</v>
      </c>
      <c r="D1096" s="20">
        <v>0</v>
      </c>
      <c r="E1096" s="20">
        <v>0.75800000000000001</v>
      </c>
      <c r="F1096" s="20">
        <v>33.299999999999997</v>
      </c>
    </row>
    <row r="1097" spans="1:6" x14ac:dyDescent="0.4">
      <c r="A1097" s="21">
        <f t="shared" si="17"/>
        <v>45188.620312500003</v>
      </c>
      <c r="B1097" s="22">
        <v>45188</v>
      </c>
      <c r="C1097" s="15">
        <v>0.62031250000003402</v>
      </c>
      <c r="D1097" s="20">
        <v>0</v>
      </c>
      <c r="E1097" s="20">
        <v>0.75800000000000001</v>
      </c>
      <c r="F1097" s="20">
        <v>33.299999999999997</v>
      </c>
    </row>
    <row r="1098" spans="1:6" x14ac:dyDescent="0.4">
      <c r="A1098" s="21">
        <f t="shared" si="17"/>
        <v>45188.620324074072</v>
      </c>
      <c r="B1098" s="22">
        <v>45188</v>
      </c>
      <c r="C1098" s="15">
        <v>0.62032407407410795</v>
      </c>
      <c r="D1098" s="20">
        <v>0</v>
      </c>
      <c r="E1098" s="20">
        <v>0.75800000000000001</v>
      </c>
      <c r="F1098" s="20">
        <v>33.200000000000003</v>
      </c>
    </row>
    <row r="1099" spans="1:6" x14ac:dyDescent="0.4">
      <c r="A1099" s="21">
        <f t="shared" si="17"/>
        <v>45188.620335648149</v>
      </c>
      <c r="B1099" s="22">
        <v>45188</v>
      </c>
      <c r="C1099" s="15">
        <v>0.62033564814818198</v>
      </c>
      <c r="D1099" s="20">
        <v>0</v>
      </c>
      <c r="E1099" s="20">
        <v>0.75900000000000001</v>
      </c>
      <c r="F1099" s="20">
        <v>33.200000000000003</v>
      </c>
    </row>
    <row r="1100" spans="1:6" x14ac:dyDescent="0.4">
      <c r="A1100" s="21">
        <f t="shared" si="17"/>
        <v>45188.620347222219</v>
      </c>
      <c r="B1100" s="22">
        <v>45188</v>
      </c>
      <c r="C1100" s="15">
        <v>0.62034722222225602</v>
      </c>
      <c r="D1100" s="20">
        <v>0</v>
      </c>
      <c r="E1100" s="20">
        <v>0.75900000000000001</v>
      </c>
      <c r="F1100" s="20">
        <v>33.200000000000003</v>
      </c>
    </row>
    <row r="1101" spans="1:6" x14ac:dyDescent="0.4">
      <c r="A1101" s="21">
        <f t="shared" si="17"/>
        <v>45188.620358796295</v>
      </c>
      <c r="B1101" s="22">
        <v>45188</v>
      </c>
      <c r="C1101" s="15">
        <v>0.62035879629632995</v>
      </c>
      <c r="D1101" s="20">
        <v>0</v>
      </c>
      <c r="E1101" s="20">
        <v>0.75900000000000001</v>
      </c>
      <c r="F1101" s="20">
        <v>33.200000000000003</v>
      </c>
    </row>
    <row r="1102" spans="1:6" x14ac:dyDescent="0.4">
      <c r="A1102" s="21">
        <f t="shared" si="17"/>
        <v>45188.620370370372</v>
      </c>
      <c r="B1102" s="22">
        <v>45188</v>
      </c>
      <c r="C1102" s="15">
        <v>0.62037037037040499</v>
      </c>
      <c r="D1102" s="20">
        <v>0</v>
      </c>
      <c r="E1102" s="20">
        <v>0.75900000000000001</v>
      </c>
      <c r="F1102" s="20">
        <v>33.200000000000003</v>
      </c>
    </row>
    <row r="1103" spans="1:6" x14ac:dyDescent="0.4">
      <c r="A1103" s="21">
        <f t="shared" si="17"/>
        <v>45188.620381944442</v>
      </c>
      <c r="B1103" s="22">
        <v>45188</v>
      </c>
      <c r="C1103" s="15">
        <v>0.62038194444447903</v>
      </c>
      <c r="D1103" s="20">
        <v>0</v>
      </c>
      <c r="E1103" s="20">
        <v>0.75900000000000001</v>
      </c>
      <c r="F1103" s="20">
        <v>33.200000000000003</v>
      </c>
    </row>
    <row r="1104" spans="1:6" x14ac:dyDescent="0.4">
      <c r="A1104" s="21">
        <f t="shared" si="17"/>
        <v>45188.620393518519</v>
      </c>
      <c r="B1104" s="22">
        <v>45188</v>
      </c>
      <c r="C1104" s="15">
        <v>0.62039351851855296</v>
      </c>
      <c r="D1104" s="20">
        <v>0</v>
      </c>
      <c r="E1104" s="20">
        <v>0.75800000000000001</v>
      </c>
      <c r="F1104" s="20">
        <v>33.200000000000003</v>
      </c>
    </row>
    <row r="1105" spans="1:6" x14ac:dyDescent="0.4">
      <c r="A1105" s="21">
        <f t="shared" si="17"/>
        <v>45188.620405092595</v>
      </c>
      <c r="B1105" s="22">
        <v>45188</v>
      </c>
      <c r="C1105" s="15">
        <v>0.62040509259262699</v>
      </c>
      <c r="D1105" s="20">
        <v>0</v>
      </c>
      <c r="E1105" s="20">
        <v>0.75900000000000001</v>
      </c>
      <c r="F1105" s="20">
        <v>33.200000000000003</v>
      </c>
    </row>
    <row r="1106" spans="1:6" x14ac:dyDescent="0.4">
      <c r="A1106" s="21">
        <f t="shared" si="17"/>
        <v>45188.620416666665</v>
      </c>
      <c r="B1106" s="22">
        <v>45188</v>
      </c>
      <c r="C1106" s="15">
        <v>0.62041666666670103</v>
      </c>
      <c r="D1106" s="20">
        <v>0</v>
      </c>
      <c r="E1106" s="20">
        <v>0.75900000000000001</v>
      </c>
      <c r="F1106" s="20">
        <v>33.200000000000003</v>
      </c>
    </row>
    <row r="1107" spans="1:6" x14ac:dyDescent="0.4">
      <c r="A1107" s="21">
        <f t="shared" si="17"/>
        <v>45188.620428240742</v>
      </c>
      <c r="B1107" s="22">
        <v>45188</v>
      </c>
      <c r="C1107" s="15">
        <v>0.62042824074077496</v>
      </c>
      <c r="D1107" s="20">
        <v>0</v>
      </c>
      <c r="E1107" s="20">
        <v>0.75900000000000001</v>
      </c>
      <c r="F1107" s="20">
        <v>33.200000000000003</v>
      </c>
    </row>
    <row r="1108" spans="1:6" x14ac:dyDescent="0.4">
      <c r="A1108" s="21">
        <f t="shared" si="17"/>
        <v>45188.620439814818</v>
      </c>
      <c r="B1108" s="22">
        <v>45188</v>
      </c>
      <c r="C1108" s="15">
        <v>0.620439814814849</v>
      </c>
      <c r="D1108" s="20">
        <v>0</v>
      </c>
      <c r="E1108" s="20">
        <v>0.75900000000000001</v>
      </c>
      <c r="F1108" s="20">
        <v>33.200000000000003</v>
      </c>
    </row>
    <row r="1109" spans="1:6" x14ac:dyDescent="0.4">
      <c r="A1109" s="21">
        <f t="shared" si="17"/>
        <v>45188.620451388888</v>
      </c>
      <c r="B1109" s="22">
        <v>45188</v>
      </c>
      <c r="C1109" s="15">
        <v>0.62045138888892404</v>
      </c>
      <c r="D1109" s="20">
        <v>0</v>
      </c>
      <c r="E1109" s="20">
        <v>0.75900000000000001</v>
      </c>
      <c r="F1109" s="20">
        <v>33.200000000000003</v>
      </c>
    </row>
    <row r="1110" spans="1:6" x14ac:dyDescent="0.4">
      <c r="A1110" s="21">
        <f t="shared" si="17"/>
        <v>45188.620462962965</v>
      </c>
      <c r="B1110" s="22">
        <v>45188</v>
      </c>
      <c r="C1110" s="15">
        <v>0.62046296296299797</v>
      </c>
      <c r="D1110" s="20">
        <v>0</v>
      </c>
      <c r="E1110" s="20">
        <v>0.75900000000000001</v>
      </c>
      <c r="F1110" s="20">
        <v>33.200000000000003</v>
      </c>
    </row>
    <row r="1111" spans="1:6" x14ac:dyDescent="0.4">
      <c r="A1111" s="21">
        <f t="shared" si="17"/>
        <v>45188.620474537034</v>
      </c>
      <c r="B1111" s="22">
        <v>45188</v>
      </c>
      <c r="C1111" s="15">
        <v>0.620474537037072</v>
      </c>
      <c r="D1111" s="20">
        <v>0</v>
      </c>
      <c r="E1111" s="20">
        <v>0.75900000000000001</v>
      </c>
      <c r="F1111" s="20">
        <v>33.200000000000003</v>
      </c>
    </row>
    <row r="1112" spans="1:6" x14ac:dyDescent="0.4">
      <c r="A1112" s="21">
        <f t="shared" si="17"/>
        <v>45188.620486111111</v>
      </c>
      <c r="B1112" s="22">
        <v>45188</v>
      </c>
      <c r="C1112" s="15">
        <v>0.62048611111114604</v>
      </c>
      <c r="D1112" s="20">
        <v>0</v>
      </c>
      <c r="E1112" s="20">
        <v>0.75900000000000001</v>
      </c>
      <c r="F1112" s="20">
        <v>33.200000000000003</v>
      </c>
    </row>
    <row r="1113" spans="1:6" x14ac:dyDescent="0.4">
      <c r="A1113" s="21">
        <f t="shared" si="17"/>
        <v>45188.620497685188</v>
      </c>
      <c r="B1113" s="22">
        <v>45188</v>
      </c>
      <c r="C1113" s="15">
        <v>0.62049768518521997</v>
      </c>
      <c r="D1113" s="20">
        <v>0</v>
      </c>
      <c r="E1113" s="20">
        <v>0.75900000000000001</v>
      </c>
      <c r="F1113" s="20">
        <v>33.200000000000003</v>
      </c>
    </row>
    <row r="1114" spans="1:6" x14ac:dyDescent="0.4">
      <c r="A1114" s="21">
        <f t="shared" si="17"/>
        <v>45188.620509259257</v>
      </c>
      <c r="B1114" s="22">
        <v>45188</v>
      </c>
      <c r="C1114" s="15">
        <v>0.62050925925929401</v>
      </c>
      <c r="D1114" s="20">
        <v>0</v>
      </c>
      <c r="E1114" s="20">
        <v>0.75900000000000001</v>
      </c>
      <c r="F1114" s="20">
        <v>33.200000000000003</v>
      </c>
    </row>
    <row r="1115" spans="1:6" x14ac:dyDescent="0.4">
      <c r="A1115" s="21">
        <f t="shared" si="17"/>
        <v>45188.620520833334</v>
      </c>
      <c r="B1115" s="22">
        <v>45188</v>
      </c>
      <c r="C1115" s="15">
        <v>0.62052083333336805</v>
      </c>
      <c r="D1115" s="20">
        <v>0</v>
      </c>
      <c r="E1115" s="20">
        <v>0.75900000000000001</v>
      </c>
      <c r="F1115" s="20">
        <v>33.1</v>
      </c>
    </row>
    <row r="1116" spans="1:6" x14ac:dyDescent="0.4">
      <c r="A1116" s="21">
        <f t="shared" si="17"/>
        <v>45188.620532407411</v>
      </c>
      <c r="B1116" s="22">
        <v>45188</v>
      </c>
      <c r="C1116" s="15">
        <v>0.62053240740744298</v>
      </c>
      <c r="D1116" s="20">
        <v>0</v>
      </c>
      <c r="E1116" s="20">
        <v>0.75900000000000001</v>
      </c>
      <c r="F1116" s="20">
        <v>33.1</v>
      </c>
    </row>
    <row r="1117" spans="1:6" x14ac:dyDescent="0.4">
      <c r="A1117" s="21">
        <f t="shared" si="17"/>
        <v>45188.62054398148</v>
      </c>
      <c r="B1117" s="22">
        <v>45188</v>
      </c>
      <c r="C1117" s="15">
        <v>0.62054398148151702</v>
      </c>
      <c r="D1117" s="20">
        <v>0</v>
      </c>
      <c r="E1117" s="20">
        <v>0.75900000000000001</v>
      </c>
      <c r="F1117" s="20">
        <v>33.1</v>
      </c>
    </row>
    <row r="1118" spans="1:6" x14ac:dyDescent="0.4">
      <c r="A1118" s="21">
        <f t="shared" si="17"/>
        <v>45188.620555555557</v>
      </c>
      <c r="B1118" s="22">
        <v>45188</v>
      </c>
      <c r="C1118" s="15">
        <v>0.62055555555559105</v>
      </c>
      <c r="D1118" s="20">
        <v>0</v>
      </c>
      <c r="E1118" s="20">
        <v>0.75900000000000001</v>
      </c>
      <c r="F1118" s="20">
        <v>33.1</v>
      </c>
    </row>
    <row r="1119" spans="1:6" x14ac:dyDescent="0.4">
      <c r="A1119" s="21">
        <f t="shared" si="17"/>
        <v>45188.620567129627</v>
      </c>
      <c r="B1119" s="22">
        <v>45188</v>
      </c>
      <c r="C1119" s="15">
        <v>0.62056712962966498</v>
      </c>
      <c r="D1119" s="20">
        <v>0</v>
      </c>
      <c r="E1119" s="20">
        <v>0.75900000000000001</v>
      </c>
      <c r="F1119" s="20">
        <v>33.1</v>
      </c>
    </row>
    <row r="1120" spans="1:6" x14ac:dyDescent="0.4">
      <c r="A1120" s="21">
        <f t="shared" si="17"/>
        <v>45188.620578703703</v>
      </c>
      <c r="B1120" s="22">
        <v>45188</v>
      </c>
      <c r="C1120" s="15">
        <v>0.62057870370373902</v>
      </c>
      <c r="D1120" s="20">
        <v>0</v>
      </c>
      <c r="E1120" s="20">
        <v>0.75900000000000001</v>
      </c>
      <c r="F1120" s="20">
        <v>33.1</v>
      </c>
    </row>
    <row r="1121" spans="1:6" x14ac:dyDescent="0.4">
      <c r="A1121" s="21">
        <f t="shared" si="17"/>
        <v>45188.62059027778</v>
      </c>
      <c r="B1121" s="22">
        <v>45188</v>
      </c>
      <c r="C1121" s="15">
        <v>0.62059027777781295</v>
      </c>
      <c r="D1121" s="20">
        <v>0</v>
      </c>
      <c r="E1121" s="20">
        <v>0.75800000000000001</v>
      </c>
      <c r="F1121" s="20">
        <v>33.1</v>
      </c>
    </row>
    <row r="1122" spans="1:6" x14ac:dyDescent="0.4">
      <c r="A1122" s="21">
        <f t="shared" si="17"/>
        <v>45188.62060185185</v>
      </c>
      <c r="B1122" s="22">
        <v>45188</v>
      </c>
      <c r="C1122" s="15">
        <v>0.62060185185188799</v>
      </c>
      <c r="D1122" s="20">
        <v>0</v>
      </c>
      <c r="E1122" s="20">
        <v>0.75800000000000001</v>
      </c>
      <c r="F1122" s="20">
        <v>33.1</v>
      </c>
    </row>
    <row r="1123" spans="1:6" x14ac:dyDescent="0.4">
      <c r="A1123" s="21">
        <f t="shared" si="17"/>
        <v>45188.620613425926</v>
      </c>
      <c r="B1123" s="22">
        <v>45188</v>
      </c>
      <c r="C1123" s="15">
        <v>0.62061342592596203</v>
      </c>
      <c r="D1123" s="20">
        <v>0</v>
      </c>
      <c r="E1123" s="20">
        <v>0.75900000000000001</v>
      </c>
      <c r="F1123" s="20">
        <v>33.1</v>
      </c>
    </row>
    <row r="1124" spans="1:6" x14ac:dyDescent="0.4">
      <c r="A1124" s="21">
        <f t="shared" si="17"/>
        <v>45188.620625000003</v>
      </c>
      <c r="B1124" s="22">
        <v>45188</v>
      </c>
      <c r="C1124" s="15">
        <v>0.62062500000003595</v>
      </c>
      <c r="D1124" s="20">
        <v>0</v>
      </c>
      <c r="E1124" s="20">
        <v>0.75900000000000001</v>
      </c>
      <c r="F1124" s="20">
        <v>33.1</v>
      </c>
    </row>
    <row r="1125" spans="1:6" x14ac:dyDescent="0.4">
      <c r="A1125" s="21">
        <f t="shared" si="17"/>
        <v>45188.620636574073</v>
      </c>
      <c r="B1125" s="22">
        <v>45188</v>
      </c>
      <c r="C1125" s="15">
        <v>0.62063657407410999</v>
      </c>
      <c r="D1125" s="20">
        <v>0</v>
      </c>
      <c r="E1125" s="20">
        <v>0.75900000000000001</v>
      </c>
      <c r="F1125" s="20">
        <v>33.1</v>
      </c>
    </row>
    <row r="1126" spans="1:6" x14ac:dyDescent="0.4">
      <c r="A1126" s="21">
        <f t="shared" si="17"/>
        <v>45188.620648148149</v>
      </c>
      <c r="B1126" s="22">
        <v>45188</v>
      </c>
      <c r="C1126" s="15">
        <v>0.62064814814818403</v>
      </c>
      <c r="D1126" s="20">
        <v>0</v>
      </c>
      <c r="E1126" s="20">
        <v>0.75800000000000001</v>
      </c>
      <c r="F1126" s="20">
        <v>33.1</v>
      </c>
    </row>
    <row r="1127" spans="1:6" x14ac:dyDescent="0.4">
      <c r="A1127" s="21">
        <f t="shared" si="17"/>
        <v>45188.620659722219</v>
      </c>
      <c r="B1127" s="22">
        <v>45188</v>
      </c>
      <c r="C1127" s="15">
        <v>0.62065972222225796</v>
      </c>
      <c r="D1127" s="20">
        <v>0</v>
      </c>
      <c r="E1127" s="20">
        <v>0.75800000000000001</v>
      </c>
      <c r="F1127" s="20">
        <v>33.1</v>
      </c>
    </row>
    <row r="1128" spans="1:6" x14ac:dyDescent="0.4">
      <c r="A1128" s="21">
        <f t="shared" si="17"/>
        <v>45188.620671296296</v>
      </c>
      <c r="B1128" s="22">
        <v>45188</v>
      </c>
      <c r="C1128" s="15">
        <v>0.620671296296332</v>
      </c>
      <c r="D1128" s="20">
        <v>0</v>
      </c>
      <c r="E1128" s="20">
        <v>0.75900000000000001</v>
      </c>
      <c r="F1128" s="20">
        <v>33.1</v>
      </c>
    </row>
    <row r="1129" spans="1:6" x14ac:dyDescent="0.4">
      <c r="A1129" s="21">
        <f t="shared" si="17"/>
        <v>45188.620682870373</v>
      </c>
      <c r="B1129" s="22">
        <v>45188</v>
      </c>
      <c r="C1129" s="15">
        <v>0.62068287037040704</v>
      </c>
      <c r="D1129" s="20">
        <v>0</v>
      </c>
      <c r="E1129" s="20">
        <v>0.75800000000000001</v>
      </c>
      <c r="F1129" s="20">
        <v>33.1</v>
      </c>
    </row>
    <row r="1130" spans="1:6" x14ac:dyDescent="0.4">
      <c r="A1130" s="21">
        <f t="shared" si="17"/>
        <v>45188.620694444442</v>
      </c>
      <c r="B1130" s="22">
        <v>45188</v>
      </c>
      <c r="C1130" s="15">
        <v>0.62069444444448096</v>
      </c>
      <c r="D1130" s="20">
        <v>0</v>
      </c>
      <c r="E1130" s="20">
        <v>0.75800000000000001</v>
      </c>
      <c r="F1130" s="20">
        <v>33.1</v>
      </c>
    </row>
    <row r="1131" spans="1:6" x14ac:dyDescent="0.4">
      <c r="A1131" s="21">
        <f t="shared" si="17"/>
        <v>45188.620706018519</v>
      </c>
      <c r="B1131" s="22">
        <v>45188</v>
      </c>
      <c r="C1131" s="15">
        <v>0.620706018518555</v>
      </c>
      <c r="D1131" s="20">
        <v>0</v>
      </c>
      <c r="E1131" s="20">
        <v>0.75800000000000001</v>
      </c>
      <c r="F1131" s="20">
        <v>33.1</v>
      </c>
    </row>
    <row r="1132" spans="1:6" x14ac:dyDescent="0.4">
      <c r="A1132" s="21">
        <f t="shared" si="17"/>
        <v>45188.620717592596</v>
      </c>
      <c r="B1132" s="22">
        <v>45188</v>
      </c>
      <c r="C1132" s="15">
        <v>0.62071759259262904</v>
      </c>
      <c r="D1132" s="20">
        <v>0</v>
      </c>
      <c r="E1132" s="20">
        <v>0.75800000000000001</v>
      </c>
      <c r="F1132" s="20">
        <v>33.1</v>
      </c>
    </row>
    <row r="1133" spans="1:6" x14ac:dyDescent="0.4">
      <c r="A1133" s="21">
        <f t="shared" si="17"/>
        <v>45188.620729166665</v>
      </c>
      <c r="B1133" s="22">
        <v>45188</v>
      </c>
      <c r="C1133" s="15">
        <v>0.62072916666670297</v>
      </c>
      <c r="D1133" s="20">
        <v>0</v>
      </c>
      <c r="E1133" s="20">
        <v>0.75800000000000001</v>
      </c>
      <c r="F1133" s="20">
        <v>33.1</v>
      </c>
    </row>
    <row r="1134" spans="1:6" x14ac:dyDescent="0.4">
      <c r="A1134" s="21">
        <f t="shared" si="17"/>
        <v>45188.620740740742</v>
      </c>
      <c r="B1134" s="22">
        <v>45188</v>
      </c>
      <c r="C1134" s="15">
        <v>0.62074074074077701</v>
      </c>
      <c r="D1134" s="20">
        <v>0</v>
      </c>
      <c r="E1134" s="20">
        <v>0.75800000000000001</v>
      </c>
      <c r="F1134" s="20">
        <v>33</v>
      </c>
    </row>
    <row r="1135" spans="1:6" x14ac:dyDescent="0.4">
      <c r="A1135" s="21">
        <f t="shared" si="17"/>
        <v>45188.620752314811</v>
      </c>
      <c r="B1135" s="22">
        <v>45188</v>
      </c>
      <c r="C1135" s="15">
        <v>0.62075231481485105</v>
      </c>
      <c r="D1135" s="20">
        <v>0</v>
      </c>
      <c r="E1135" s="20">
        <v>0.75800000000000001</v>
      </c>
      <c r="F1135" s="20">
        <v>33</v>
      </c>
    </row>
    <row r="1136" spans="1:6" x14ac:dyDescent="0.4">
      <c r="A1136" s="21">
        <f t="shared" si="17"/>
        <v>45188.620763888888</v>
      </c>
      <c r="B1136" s="22">
        <v>45188</v>
      </c>
      <c r="C1136" s="15">
        <v>0.62076388888892597</v>
      </c>
      <c r="D1136" s="20">
        <v>0</v>
      </c>
      <c r="E1136" s="20">
        <v>0.75900000000000001</v>
      </c>
      <c r="F1136" s="20">
        <v>33</v>
      </c>
    </row>
    <row r="1137" spans="1:6" x14ac:dyDescent="0.4">
      <c r="A1137" s="21">
        <f t="shared" si="17"/>
        <v>45188.620775462965</v>
      </c>
      <c r="B1137" s="22">
        <v>45188</v>
      </c>
      <c r="C1137" s="15">
        <v>0.62077546296300001</v>
      </c>
      <c r="D1137" s="20">
        <v>0</v>
      </c>
      <c r="E1137" s="20">
        <v>0.75800000000000001</v>
      </c>
      <c r="F1137" s="20">
        <v>33</v>
      </c>
    </row>
    <row r="1138" spans="1:6" x14ac:dyDescent="0.4">
      <c r="A1138" s="21">
        <f t="shared" si="17"/>
        <v>45188.620787037034</v>
      </c>
      <c r="B1138" s="22">
        <v>45188</v>
      </c>
      <c r="C1138" s="15">
        <v>0.62078703703707405</v>
      </c>
      <c r="D1138" s="20">
        <v>0</v>
      </c>
      <c r="E1138" s="20">
        <v>0.75800000000000001</v>
      </c>
      <c r="F1138" s="20">
        <v>33</v>
      </c>
    </row>
    <row r="1139" spans="1:6" x14ac:dyDescent="0.4">
      <c r="A1139" s="21">
        <f t="shared" si="17"/>
        <v>45188.620798611111</v>
      </c>
      <c r="B1139" s="22">
        <v>45188</v>
      </c>
      <c r="C1139" s="15">
        <v>0.62079861111114798</v>
      </c>
      <c r="D1139" s="20">
        <v>0</v>
      </c>
      <c r="E1139" s="20">
        <v>0.75800000000000001</v>
      </c>
      <c r="F1139" s="20">
        <v>33</v>
      </c>
    </row>
    <row r="1140" spans="1:6" x14ac:dyDescent="0.4">
      <c r="A1140" s="21">
        <f t="shared" si="17"/>
        <v>45188.620810185188</v>
      </c>
      <c r="B1140" s="22">
        <v>45188</v>
      </c>
      <c r="C1140" s="15">
        <v>0.62081018518522202</v>
      </c>
      <c r="D1140" s="20">
        <v>0</v>
      </c>
      <c r="E1140" s="20">
        <v>0.75800000000000001</v>
      </c>
      <c r="F1140" s="20">
        <v>33</v>
      </c>
    </row>
    <row r="1141" spans="1:6" x14ac:dyDescent="0.4">
      <c r="A1141" s="21">
        <f t="shared" si="17"/>
        <v>45188.620821759258</v>
      </c>
      <c r="B1141" s="22">
        <v>45188</v>
      </c>
      <c r="C1141" s="15">
        <v>0.62082175925929595</v>
      </c>
      <c r="D1141" s="20">
        <v>0</v>
      </c>
      <c r="E1141" s="20">
        <v>0.75800000000000001</v>
      </c>
      <c r="F1141" s="20">
        <v>33</v>
      </c>
    </row>
    <row r="1142" spans="1:6" x14ac:dyDescent="0.4">
      <c r="A1142" s="21">
        <f t="shared" si="17"/>
        <v>45188.620833333334</v>
      </c>
      <c r="B1142" s="22">
        <v>45188</v>
      </c>
      <c r="C1142" s="15">
        <v>0.62083333333337098</v>
      </c>
      <c r="D1142" s="20">
        <v>0</v>
      </c>
      <c r="E1142" s="20">
        <v>0.75800000000000001</v>
      </c>
      <c r="F1142" s="20">
        <v>33</v>
      </c>
    </row>
    <row r="1143" spans="1:6" x14ac:dyDescent="0.4">
      <c r="A1143" s="21">
        <f t="shared" si="17"/>
        <v>45188.620844907404</v>
      </c>
      <c r="B1143" s="22">
        <v>45188</v>
      </c>
      <c r="C1143" s="15">
        <v>0.62084490740744502</v>
      </c>
      <c r="D1143" s="20">
        <v>0</v>
      </c>
      <c r="E1143" s="20">
        <v>0.75800000000000001</v>
      </c>
      <c r="F1143" s="20">
        <v>33</v>
      </c>
    </row>
    <row r="1144" spans="1:6" x14ac:dyDescent="0.4">
      <c r="A1144" s="21">
        <f t="shared" si="17"/>
        <v>45188.620856481481</v>
      </c>
      <c r="B1144" s="22">
        <v>45188</v>
      </c>
      <c r="C1144" s="15">
        <v>0.62085648148151895</v>
      </c>
      <c r="D1144" s="20">
        <v>0</v>
      </c>
      <c r="E1144" s="20">
        <v>0.75800000000000001</v>
      </c>
      <c r="F1144" s="20">
        <v>33</v>
      </c>
    </row>
    <row r="1145" spans="1:6" x14ac:dyDescent="0.4">
      <c r="A1145" s="21">
        <f t="shared" si="17"/>
        <v>45188.620868055557</v>
      </c>
      <c r="B1145" s="22">
        <v>45188</v>
      </c>
      <c r="C1145" s="15">
        <v>0.62086805555559299</v>
      </c>
      <c r="D1145" s="20">
        <v>0</v>
      </c>
      <c r="E1145" s="20">
        <v>0.75800000000000001</v>
      </c>
      <c r="F1145" s="20">
        <v>33</v>
      </c>
    </row>
    <row r="1146" spans="1:6" x14ac:dyDescent="0.4">
      <c r="A1146" s="21">
        <f t="shared" si="17"/>
        <v>45188.620879629627</v>
      </c>
      <c r="B1146" s="22">
        <v>45188</v>
      </c>
      <c r="C1146" s="15">
        <v>0.62087962962966703</v>
      </c>
      <c r="D1146" s="20">
        <v>0</v>
      </c>
      <c r="E1146" s="20">
        <v>0.75800000000000001</v>
      </c>
      <c r="F1146" s="20">
        <v>33</v>
      </c>
    </row>
    <row r="1147" spans="1:6" x14ac:dyDescent="0.4">
      <c r="A1147" s="21">
        <f t="shared" si="17"/>
        <v>45188.620891203704</v>
      </c>
      <c r="B1147" s="22">
        <v>45188</v>
      </c>
      <c r="C1147" s="15">
        <v>0.62089120370374096</v>
      </c>
      <c r="D1147" s="20">
        <v>0</v>
      </c>
      <c r="E1147" s="20">
        <v>0.75800000000000001</v>
      </c>
      <c r="F1147" s="20">
        <v>33</v>
      </c>
    </row>
    <row r="1148" spans="1:6" x14ac:dyDescent="0.4">
      <c r="A1148" s="21">
        <f t="shared" si="17"/>
        <v>45188.62090277778</v>
      </c>
      <c r="B1148" s="22">
        <v>45188</v>
      </c>
      <c r="C1148" s="15">
        <v>0.620902777777815</v>
      </c>
      <c r="D1148" s="20">
        <v>0</v>
      </c>
      <c r="E1148" s="20">
        <v>0.75800000000000001</v>
      </c>
      <c r="F1148" s="20">
        <v>33</v>
      </c>
    </row>
    <row r="1149" spans="1:6" x14ac:dyDescent="0.4">
      <c r="A1149" s="21">
        <f t="shared" si="17"/>
        <v>45188.62091435185</v>
      </c>
      <c r="B1149" s="22">
        <v>45188</v>
      </c>
      <c r="C1149" s="15">
        <v>0.62091435185189003</v>
      </c>
      <c r="D1149" s="20">
        <v>0</v>
      </c>
      <c r="E1149" s="20">
        <v>0.75800000000000001</v>
      </c>
      <c r="F1149" s="20">
        <v>33</v>
      </c>
    </row>
    <row r="1150" spans="1:6" x14ac:dyDescent="0.4">
      <c r="A1150" s="21">
        <f t="shared" si="17"/>
        <v>45188.620925925927</v>
      </c>
      <c r="B1150" s="22">
        <v>45188</v>
      </c>
      <c r="C1150" s="15">
        <v>0.62092592592596396</v>
      </c>
      <c r="D1150" s="20">
        <v>0</v>
      </c>
      <c r="E1150" s="20">
        <v>0.75800000000000001</v>
      </c>
      <c r="F1150" s="20">
        <v>33</v>
      </c>
    </row>
    <row r="1151" spans="1:6" x14ac:dyDescent="0.4">
      <c r="A1151" s="21">
        <f t="shared" si="17"/>
        <v>45188.620937500003</v>
      </c>
      <c r="B1151" s="22">
        <v>45188</v>
      </c>
      <c r="C1151" s="15">
        <v>0.620937500000038</v>
      </c>
      <c r="D1151" s="20">
        <v>0</v>
      </c>
      <c r="E1151" s="20">
        <v>0.75800000000000001</v>
      </c>
      <c r="F1151" s="20">
        <v>33</v>
      </c>
    </row>
    <row r="1152" spans="1:6" x14ac:dyDescent="0.4">
      <c r="A1152" s="21">
        <f t="shared" si="17"/>
        <v>45188.620949074073</v>
      </c>
      <c r="B1152" s="22">
        <v>45188</v>
      </c>
      <c r="C1152" s="15">
        <v>0.62094907407411204</v>
      </c>
      <c r="D1152" s="20">
        <v>0</v>
      </c>
      <c r="E1152" s="20">
        <v>0.75800000000000001</v>
      </c>
      <c r="F1152" s="20">
        <v>33</v>
      </c>
    </row>
    <row r="1153" spans="1:6" x14ac:dyDescent="0.4">
      <c r="A1153" s="21">
        <f t="shared" si="17"/>
        <v>45188.62096064815</v>
      </c>
      <c r="B1153" s="22">
        <v>45188</v>
      </c>
      <c r="C1153" s="15">
        <v>0.62096064814818597</v>
      </c>
      <c r="D1153" s="20">
        <v>0</v>
      </c>
      <c r="E1153" s="20">
        <v>0.75800000000000001</v>
      </c>
      <c r="F1153" s="20">
        <v>32.9</v>
      </c>
    </row>
    <row r="1154" spans="1:6" x14ac:dyDescent="0.4">
      <c r="A1154" s="21">
        <f t="shared" ref="A1154:A1217" si="18">B1154+C1154+D1154/24/60/60/1000</f>
        <v>45188.620972222219</v>
      </c>
      <c r="B1154" s="22">
        <v>45188</v>
      </c>
      <c r="C1154" s="15">
        <v>0.62097222222226001</v>
      </c>
      <c r="D1154" s="20">
        <v>0</v>
      </c>
      <c r="E1154" s="20">
        <v>0.75800000000000001</v>
      </c>
      <c r="F1154" s="20">
        <v>32.9</v>
      </c>
    </row>
    <row r="1155" spans="1:6" x14ac:dyDescent="0.4">
      <c r="A1155" s="21">
        <f t="shared" si="18"/>
        <v>45188.620983796296</v>
      </c>
      <c r="B1155" s="22">
        <v>45188</v>
      </c>
      <c r="C1155" s="15">
        <v>0.62098379629633405</v>
      </c>
      <c r="D1155" s="20">
        <v>0</v>
      </c>
      <c r="E1155" s="20">
        <v>0.75800000000000001</v>
      </c>
      <c r="F1155" s="20">
        <v>32.9</v>
      </c>
    </row>
    <row r="1156" spans="1:6" x14ac:dyDescent="0.4">
      <c r="A1156" s="21">
        <f t="shared" si="18"/>
        <v>45188.620995370373</v>
      </c>
      <c r="B1156" s="22">
        <v>45188</v>
      </c>
      <c r="C1156" s="15">
        <v>0.62099537037040897</v>
      </c>
      <c r="D1156" s="20">
        <v>0</v>
      </c>
      <c r="E1156" s="20">
        <v>0.75900000000000001</v>
      </c>
      <c r="F1156" s="20">
        <v>32.9</v>
      </c>
    </row>
    <row r="1157" spans="1:6" x14ac:dyDescent="0.4">
      <c r="A1157" s="21">
        <f t="shared" si="18"/>
        <v>45188.621006944442</v>
      </c>
      <c r="B1157" s="22">
        <v>45188</v>
      </c>
      <c r="C1157" s="15">
        <v>0.62100694444448301</v>
      </c>
      <c r="D1157" s="20">
        <v>0</v>
      </c>
      <c r="E1157" s="20">
        <v>0.75800000000000001</v>
      </c>
      <c r="F1157" s="20">
        <v>32.9</v>
      </c>
    </row>
    <row r="1158" spans="1:6" x14ac:dyDescent="0.4">
      <c r="A1158" s="21">
        <f t="shared" si="18"/>
        <v>45188.621018518519</v>
      </c>
      <c r="B1158" s="22">
        <v>45188</v>
      </c>
      <c r="C1158" s="15">
        <v>0.62101851851855705</v>
      </c>
      <c r="D1158" s="20">
        <v>0</v>
      </c>
      <c r="E1158" s="20">
        <v>0.75800000000000001</v>
      </c>
      <c r="F1158" s="20">
        <v>32.9</v>
      </c>
    </row>
    <row r="1159" spans="1:6" x14ac:dyDescent="0.4">
      <c r="A1159" s="21">
        <f t="shared" si="18"/>
        <v>45188.621030092596</v>
      </c>
      <c r="B1159" s="22">
        <v>45188</v>
      </c>
      <c r="C1159" s="15">
        <v>0.62103009259263098</v>
      </c>
      <c r="D1159" s="20">
        <v>0</v>
      </c>
      <c r="E1159" s="20">
        <v>0.75900000000000001</v>
      </c>
      <c r="F1159" s="20">
        <v>32.9</v>
      </c>
    </row>
    <row r="1160" spans="1:6" x14ac:dyDescent="0.4">
      <c r="A1160" s="21">
        <f t="shared" si="18"/>
        <v>45188.621041666665</v>
      </c>
      <c r="B1160" s="22">
        <v>45188</v>
      </c>
      <c r="C1160" s="15">
        <v>0.62104166666670502</v>
      </c>
      <c r="D1160" s="20">
        <v>0</v>
      </c>
      <c r="E1160" s="20">
        <v>0.75800000000000001</v>
      </c>
      <c r="F1160" s="20">
        <v>32.9</v>
      </c>
    </row>
    <row r="1161" spans="1:6" x14ac:dyDescent="0.4">
      <c r="A1161" s="21">
        <f t="shared" si="18"/>
        <v>45188.621053240742</v>
      </c>
      <c r="B1161" s="22">
        <v>45188</v>
      </c>
      <c r="C1161" s="15">
        <v>0.62105324074077894</v>
      </c>
      <c r="D1161" s="20">
        <v>0</v>
      </c>
      <c r="E1161" s="20">
        <v>0.75900000000000001</v>
      </c>
      <c r="F1161" s="20">
        <v>32.9</v>
      </c>
    </row>
    <row r="1162" spans="1:6" x14ac:dyDescent="0.4">
      <c r="A1162" s="21">
        <f t="shared" si="18"/>
        <v>45188.621064814812</v>
      </c>
      <c r="B1162" s="22">
        <v>45188</v>
      </c>
      <c r="C1162" s="15">
        <v>0.62106481481485398</v>
      </c>
      <c r="D1162" s="20">
        <v>0</v>
      </c>
      <c r="E1162" s="20">
        <v>0.75900000000000001</v>
      </c>
      <c r="F1162" s="20">
        <v>32.9</v>
      </c>
    </row>
    <row r="1163" spans="1:6" x14ac:dyDescent="0.4">
      <c r="A1163" s="21">
        <f t="shared" si="18"/>
        <v>45188.621076388888</v>
      </c>
      <c r="B1163" s="22">
        <v>45188</v>
      </c>
      <c r="C1163" s="15">
        <v>0.62107638888892802</v>
      </c>
      <c r="D1163" s="20">
        <v>0</v>
      </c>
      <c r="E1163" s="20">
        <v>0.75800000000000001</v>
      </c>
      <c r="F1163" s="20">
        <v>32.9</v>
      </c>
    </row>
    <row r="1164" spans="1:6" x14ac:dyDescent="0.4">
      <c r="A1164" s="21">
        <f t="shared" si="18"/>
        <v>45188.621087962965</v>
      </c>
      <c r="B1164" s="22">
        <v>45188</v>
      </c>
      <c r="C1164" s="15">
        <v>0.62108796296300195</v>
      </c>
      <c r="D1164" s="20">
        <v>0</v>
      </c>
      <c r="E1164" s="20">
        <v>0.75900000000000001</v>
      </c>
      <c r="F1164" s="20">
        <v>32.9</v>
      </c>
    </row>
    <row r="1165" spans="1:6" x14ac:dyDescent="0.4">
      <c r="A1165" s="21">
        <f t="shared" si="18"/>
        <v>45188.621099537035</v>
      </c>
      <c r="B1165" s="22">
        <v>45188</v>
      </c>
      <c r="C1165" s="15">
        <v>0.62109953703707599</v>
      </c>
      <c r="D1165" s="20">
        <v>0</v>
      </c>
      <c r="E1165" s="20">
        <v>0.75800000000000001</v>
      </c>
      <c r="F1165" s="20">
        <v>32.9</v>
      </c>
    </row>
    <row r="1166" spans="1:6" x14ac:dyDescent="0.4">
      <c r="A1166" s="21">
        <f t="shared" si="18"/>
        <v>45188.621111111112</v>
      </c>
      <c r="B1166" s="22">
        <v>45188</v>
      </c>
      <c r="C1166" s="15">
        <v>0.62111111111115003</v>
      </c>
      <c r="D1166" s="20">
        <v>0</v>
      </c>
      <c r="E1166" s="20">
        <v>0.75900000000000001</v>
      </c>
      <c r="F1166" s="20">
        <v>32.9</v>
      </c>
    </row>
    <row r="1167" spans="1:6" x14ac:dyDescent="0.4">
      <c r="A1167" s="21">
        <f t="shared" si="18"/>
        <v>45188.621122685188</v>
      </c>
      <c r="B1167" s="22">
        <v>45188</v>
      </c>
      <c r="C1167" s="15">
        <v>0.62112268518522395</v>
      </c>
      <c r="D1167" s="20">
        <v>0</v>
      </c>
      <c r="E1167" s="20">
        <v>0.75900000000000001</v>
      </c>
      <c r="F1167" s="20">
        <v>32.9</v>
      </c>
    </row>
    <row r="1168" spans="1:6" x14ac:dyDescent="0.4">
      <c r="A1168" s="21">
        <f t="shared" si="18"/>
        <v>45188.621134259258</v>
      </c>
      <c r="B1168" s="22">
        <v>45188</v>
      </c>
      <c r="C1168" s="15">
        <v>0.62113425925929799</v>
      </c>
      <c r="D1168" s="20">
        <v>0</v>
      </c>
      <c r="E1168" s="20">
        <v>0.75900000000000001</v>
      </c>
      <c r="F1168" s="20">
        <v>32.9</v>
      </c>
    </row>
    <row r="1169" spans="1:6" x14ac:dyDescent="0.4">
      <c r="A1169" s="21">
        <f t="shared" si="18"/>
        <v>45188.621145833335</v>
      </c>
      <c r="B1169" s="22">
        <v>45188</v>
      </c>
      <c r="C1169" s="15">
        <v>0.62114583333337303</v>
      </c>
      <c r="D1169" s="20">
        <v>0</v>
      </c>
      <c r="E1169" s="20">
        <v>0.75800000000000001</v>
      </c>
      <c r="F1169" s="20">
        <v>32.9</v>
      </c>
    </row>
    <row r="1170" spans="1:6" x14ac:dyDescent="0.4">
      <c r="A1170" s="21">
        <f t="shared" si="18"/>
        <v>45188.621157407404</v>
      </c>
      <c r="B1170" s="22">
        <v>45188</v>
      </c>
      <c r="C1170" s="15">
        <v>0.62115740740744696</v>
      </c>
      <c r="D1170" s="20">
        <v>0</v>
      </c>
      <c r="E1170" s="20">
        <v>0.75900000000000001</v>
      </c>
      <c r="F1170" s="20">
        <v>32.9</v>
      </c>
    </row>
    <row r="1171" spans="1:6" x14ac:dyDescent="0.4">
      <c r="A1171" s="21">
        <f t="shared" si="18"/>
        <v>45188.621168981481</v>
      </c>
      <c r="B1171" s="22">
        <v>45188</v>
      </c>
      <c r="C1171" s="15">
        <v>0.621168981481521</v>
      </c>
      <c r="D1171" s="20">
        <v>0</v>
      </c>
      <c r="E1171" s="20">
        <v>0.75800000000000001</v>
      </c>
      <c r="F1171" s="20">
        <v>32.9</v>
      </c>
    </row>
    <row r="1172" spans="1:6" x14ac:dyDescent="0.4">
      <c r="A1172" s="21">
        <f t="shared" si="18"/>
        <v>45188.621180555558</v>
      </c>
      <c r="B1172" s="22">
        <v>45188</v>
      </c>
      <c r="C1172" s="15">
        <v>0.62118055555559504</v>
      </c>
      <c r="D1172" s="20">
        <v>0</v>
      </c>
      <c r="E1172" s="20">
        <v>0.75800000000000001</v>
      </c>
      <c r="F1172" s="20">
        <v>32.9</v>
      </c>
    </row>
    <row r="1173" spans="1:6" x14ac:dyDescent="0.4">
      <c r="A1173" s="21">
        <f t="shared" si="18"/>
        <v>45188.621192129627</v>
      </c>
      <c r="B1173" s="22">
        <v>45188</v>
      </c>
      <c r="C1173" s="15">
        <v>0.62119212962966897</v>
      </c>
      <c r="D1173" s="20">
        <v>0</v>
      </c>
      <c r="E1173" s="20">
        <v>0.75900000000000001</v>
      </c>
      <c r="F1173" s="20">
        <v>32.9</v>
      </c>
    </row>
    <row r="1174" spans="1:6" x14ac:dyDescent="0.4">
      <c r="A1174" s="21">
        <f t="shared" si="18"/>
        <v>45188.621203703704</v>
      </c>
      <c r="B1174" s="22">
        <v>45188</v>
      </c>
      <c r="C1174" s="15">
        <v>0.621203703703743</v>
      </c>
      <c r="D1174" s="20">
        <v>0</v>
      </c>
      <c r="E1174" s="20">
        <v>0.75900000000000001</v>
      </c>
      <c r="F1174" s="20">
        <v>32.799999999999997</v>
      </c>
    </row>
    <row r="1175" spans="1:6" x14ac:dyDescent="0.4">
      <c r="A1175" s="21">
        <f t="shared" si="18"/>
        <v>45188.621215277781</v>
      </c>
      <c r="B1175" s="22">
        <v>45188</v>
      </c>
      <c r="C1175" s="15">
        <v>0.62121527777781704</v>
      </c>
      <c r="D1175" s="20">
        <v>0</v>
      </c>
      <c r="E1175" s="20">
        <v>0.75900000000000001</v>
      </c>
      <c r="F1175" s="20">
        <v>32.799999999999997</v>
      </c>
    </row>
    <row r="1176" spans="1:6" x14ac:dyDescent="0.4">
      <c r="A1176" s="21">
        <f t="shared" si="18"/>
        <v>45188.62122685185</v>
      </c>
      <c r="B1176" s="22">
        <v>45188</v>
      </c>
      <c r="C1176" s="15">
        <v>0.62122685185189197</v>
      </c>
      <c r="D1176" s="20">
        <v>0</v>
      </c>
      <c r="E1176" s="20">
        <v>0.75900000000000001</v>
      </c>
      <c r="F1176" s="20">
        <v>32.799999999999997</v>
      </c>
    </row>
    <row r="1177" spans="1:6" x14ac:dyDescent="0.4">
      <c r="A1177" s="21">
        <f t="shared" si="18"/>
        <v>45188.621238425927</v>
      </c>
      <c r="B1177" s="22">
        <v>45188</v>
      </c>
      <c r="C1177" s="15">
        <v>0.62123842592596601</v>
      </c>
      <c r="D1177" s="20">
        <v>0</v>
      </c>
      <c r="E1177" s="20">
        <v>0.75900000000000001</v>
      </c>
      <c r="F1177" s="20">
        <v>32.799999999999997</v>
      </c>
    </row>
    <row r="1178" spans="1:6" x14ac:dyDescent="0.4">
      <c r="A1178" s="21">
        <f t="shared" si="18"/>
        <v>45188.621249999997</v>
      </c>
      <c r="B1178" s="22">
        <v>45188</v>
      </c>
      <c r="C1178" s="15">
        <v>0.62125000000004005</v>
      </c>
      <c r="D1178" s="20">
        <v>0</v>
      </c>
      <c r="E1178" s="20">
        <v>0.75800000000000001</v>
      </c>
      <c r="F1178" s="20">
        <v>32.799999999999997</v>
      </c>
    </row>
    <row r="1179" spans="1:6" x14ac:dyDescent="0.4">
      <c r="A1179" s="21">
        <f t="shared" si="18"/>
        <v>45188.621261574073</v>
      </c>
      <c r="B1179" s="22">
        <v>45188</v>
      </c>
      <c r="C1179" s="15">
        <v>0.62126157407411398</v>
      </c>
      <c r="D1179" s="20">
        <v>0</v>
      </c>
      <c r="E1179" s="20">
        <v>0.75800000000000001</v>
      </c>
      <c r="F1179" s="20">
        <v>32.799999999999997</v>
      </c>
    </row>
    <row r="1180" spans="1:6" x14ac:dyDescent="0.4">
      <c r="A1180" s="21">
        <f t="shared" si="18"/>
        <v>45188.62127314815</v>
      </c>
      <c r="B1180" s="22">
        <v>45188</v>
      </c>
      <c r="C1180" s="15">
        <v>0.62127314814818801</v>
      </c>
      <c r="D1180" s="20">
        <v>0</v>
      </c>
      <c r="E1180" s="20">
        <v>0.75900000000000001</v>
      </c>
      <c r="F1180" s="20">
        <v>32.799999999999997</v>
      </c>
    </row>
    <row r="1181" spans="1:6" x14ac:dyDescent="0.4">
      <c r="A1181" s="21">
        <f t="shared" si="18"/>
        <v>45188.62128472222</v>
      </c>
      <c r="B1181" s="22">
        <v>45188</v>
      </c>
      <c r="C1181" s="15">
        <v>0.62128472222226205</v>
      </c>
      <c r="D1181" s="20">
        <v>0</v>
      </c>
      <c r="E1181" s="20">
        <v>0.75800000000000001</v>
      </c>
      <c r="F1181" s="20">
        <v>32.799999999999997</v>
      </c>
    </row>
    <row r="1182" spans="1:6" x14ac:dyDescent="0.4">
      <c r="A1182" s="21">
        <f t="shared" si="18"/>
        <v>45188.621296296296</v>
      </c>
      <c r="B1182" s="22">
        <v>45188</v>
      </c>
      <c r="C1182" s="15">
        <v>0.62129629629633698</v>
      </c>
      <c r="D1182" s="20">
        <v>0</v>
      </c>
      <c r="E1182" s="20">
        <v>0.75900000000000001</v>
      </c>
      <c r="F1182" s="20">
        <v>32.799999999999997</v>
      </c>
    </row>
    <row r="1183" spans="1:6" x14ac:dyDescent="0.4">
      <c r="A1183" s="21">
        <f t="shared" si="18"/>
        <v>45188.621307870373</v>
      </c>
      <c r="B1183" s="22">
        <v>45188</v>
      </c>
      <c r="C1183" s="15">
        <v>0.62130787037041102</v>
      </c>
      <c r="D1183" s="20">
        <v>0</v>
      </c>
      <c r="E1183" s="20">
        <v>0.75900000000000001</v>
      </c>
      <c r="F1183" s="20">
        <v>32.799999999999997</v>
      </c>
    </row>
    <row r="1184" spans="1:6" x14ac:dyDescent="0.4">
      <c r="A1184" s="21">
        <f t="shared" si="18"/>
        <v>45188.621319444443</v>
      </c>
      <c r="B1184" s="22">
        <v>45188</v>
      </c>
      <c r="C1184" s="15">
        <v>0.62131944444448495</v>
      </c>
      <c r="D1184" s="20">
        <v>0</v>
      </c>
      <c r="E1184" s="20">
        <v>0.75800000000000001</v>
      </c>
      <c r="F1184" s="20">
        <v>32.799999999999997</v>
      </c>
    </row>
    <row r="1185" spans="1:6" x14ac:dyDescent="0.4">
      <c r="A1185" s="21">
        <f t="shared" si="18"/>
        <v>45188.621331018519</v>
      </c>
      <c r="B1185" s="22">
        <v>45188</v>
      </c>
      <c r="C1185" s="15">
        <v>0.62133101851855899</v>
      </c>
      <c r="D1185" s="20">
        <v>0</v>
      </c>
      <c r="E1185" s="20">
        <v>0.75800000000000001</v>
      </c>
      <c r="F1185" s="20">
        <v>32.799999999999997</v>
      </c>
    </row>
    <row r="1186" spans="1:6" x14ac:dyDescent="0.4">
      <c r="A1186" s="21">
        <f t="shared" si="18"/>
        <v>45188.621342592596</v>
      </c>
      <c r="B1186" s="22">
        <v>45188</v>
      </c>
      <c r="C1186" s="15">
        <v>0.62134259259263303</v>
      </c>
      <c r="D1186" s="20">
        <v>0</v>
      </c>
      <c r="E1186" s="20">
        <v>0.75800000000000001</v>
      </c>
      <c r="F1186" s="20">
        <v>32.799999999999997</v>
      </c>
    </row>
    <row r="1187" spans="1:6" x14ac:dyDescent="0.4">
      <c r="A1187" s="21">
        <f t="shared" si="18"/>
        <v>45188.621354166666</v>
      </c>
      <c r="B1187" s="22">
        <v>45188</v>
      </c>
      <c r="C1187" s="15">
        <v>0.62135416666670695</v>
      </c>
      <c r="D1187" s="20">
        <v>0</v>
      </c>
      <c r="E1187" s="20">
        <v>0.75800000000000001</v>
      </c>
      <c r="F1187" s="20">
        <v>32.799999999999997</v>
      </c>
    </row>
    <row r="1188" spans="1:6" x14ac:dyDescent="0.4">
      <c r="A1188" s="21">
        <f t="shared" si="18"/>
        <v>45188.621365740742</v>
      </c>
      <c r="B1188" s="22">
        <v>45188</v>
      </c>
      <c r="C1188" s="15">
        <v>0.62136574074078099</v>
      </c>
      <c r="D1188" s="20">
        <v>0</v>
      </c>
      <c r="E1188" s="20">
        <v>0.75800000000000001</v>
      </c>
      <c r="F1188" s="20">
        <v>32.799999999999997</v>
      </c>
    </row>
    <row r="1189" spans="1:6" x14ac:dyDescent="0.4">
      <c r="A1189" s="21">
        <f t="shared" si="18"/>
        <v>45188.621377314812</v>
      </c>
      <c r="B1189" s="22">
        <v>45188</v>
      </c>
      <c r="C1189" s="15">
        <v>0.62137731481485603</v>
      </c>
      <c r="D1189" s="20">
        <v>0</v>
      </c>
      <c r="E1189" s="20">
        <v>0.75800000000000001</v>
      </c>
      <c r="F1189" s="20">
        <v>32.799999999999997</v>
      </c>
    </row>
    <row r="1190" spans="1:6" x14ac:dyDescent="0.4">
      <c r="A1190" s="21">
        <f t="shared" si="18"/>
        <v>45188.621388888889</v>
      </c>
      <c r="B1190" s="22">
        <v>45188</v>
      </c>
      <c r="C1190" s="15">
        <v>0.62138888888892996</v>
      </c>
      <c r="D1190" s="20">
        <v>0</v>
      </c>
      <c r="E1190" s="20">
        <v>0.75900000000000001</v>
      </c>
      <c r="F1190" s="20">
        <v>32.799999999999997</v>
      </c>
    </row>
    <row r="1191" spans="1:6" x14ac:dyDescent="0.4">
      <c r="A1191" s="21">
        <f t="shared" si="18"/>
        <v>45188.621400462966</v>
      </c>
      <c r="B1191" s="22">
        <v>45188</v>
      </c>
      <c r="C1191" s="15">
        <v>0.621400462963004</v>
      </c>
      <c r="D1191" s="20">
        <v>0</v>
      </c>
      <c r="E1191" s="20">
        <v>0.75800000000000001</v>
      </c>
      <c r="F1191" s="20">
        <v>32.799999999999997</v>
      </c>
    </row>
    <row r="1192" spans="1:6" x14ac:dyDescent="0.4">
      <c r="A1192" s="21">
        <f t="shared" si="18"/>
        <v>45188.621412037035</v>
      </c>
      <c r="B1192" s="22">
        <v>45188</v>
      </c>
      <c r="C1192" s="15">
        <v>0.62141203703707804</v>
      </c>
      <c r="D1192" s="20">
        <v>0</v>
      </c>
      <c r="E1192" s="20">
        <v>0.75800000000000001</v>
      </c>
      <c r="F1192" s="20">
        <v>32.799999999999997</v>
      </c>
    </row>
    <row r="1193" spans="1:6" x14ac:dyDescent="0.4">
      <c r="A1193" s="21">
        <f t="shared" si="18"/>
        <v>45188.621423611112</v>
      </c>
      <c r="B1193" s="22">
        <v>45188</v>
      </c>
      <c r="C1193" s="15">
        <v>0.62142361111115196</v>
      </c>
      <c r="D1193" s="20">
        <v>0</v>
      </c>
      <c r="E1193" s="20">
        <v>0.75800000000000001</v>
      </c>
      <c r="F1193" s="20">
        <v>32.799999999999997</v>
      </c>
    </row>
    <row r="1194" spans="1:6" x14ac:dyDescent="0.4">
      <c r="A1194" s="21">
        <f t="shared" si="18"/>
        <v>45188.621435185189</v>
      </c>
      <c r="B1194" s="22">
        <v>45188</v>
      </c>
      <c r="C1194" s="15">
        <v>0.621435185185226</v>
      </c>
      <c r="D1194" s="20">
        <v>0</v>
      </c>
      <c r="E1194" s="20">
        <v>0.75800000000000001</v>
      </c>
      <c r="F1194" s="20">
        <v>32.799999999999997</v>
      </c>
    </row>
    <row r="1195" spans="1:6" x14ac:dyDescent="0.4">
      <c r="A1195" s="21">
        <f t="shared" si="18"/>
        <v>45188.621446759258</v>
      </c>
      <c r="B1195" s="22">
        <v>45188</v>
      </c>
      <c r="C1195" s="15">
        <v>0.62144675925930004</v>
      </c>
      <c r="D1195" s="20">
        <v>0</v>
      </c>
      <c r="E1195" s="20">
        <v>0.75800000000000001</v>
      </c>
      <c r="F1195" s="20">
        <v>32.799999999999997</v>
      </c>
    </row>
    <row r="1196" spans="1:6" x14ac:dyDescent="0.4">
      <c r="A1196" s="21">
        <f t="shared" si="18"/>
        <v>45188.621458333335</v>
      </c>
      <c r="B1196" s="22">
        <v>45188</v>
      </c>
      <c r="C1196" s="15">
        <v>0.62145833333337497</v>
      </c>
      <c r="D1196" s="20">
        <v>0</v>
      </c>
      <c r="E1196" s="20">
        <v>0.75800000000000001</v>
      </c>
      <c r="F1196" s="20">
        <v>32.700000000000003</v>
      </c>
    </row>
    <row r="1197" spans="1:6" x14ac:dyDescent="0.4">
      <c r="A1197" s="21">
        <f t="shared" si="18"/>
        <v>45188.621469907404</v>
      </c>
      <c r="B1197" s="22">
        <v>45188</v>
      </c>
      <c r="C1197" s="15">
        <v>0.62146990740744901</v>
      </c>
      <c r="D1197" s="20">
        <v>0</v>
      </c>
      <c r="E1197" s="20">
        <v>0.75800000000000001</v>
      </c>
      <c r="F1197" s="20">
        <v>32.700000000000003</v>
      </c>
    </row>
    <row r="1198" spans="1:6" x14ac:dyDescent="0.4">
      <c r="A1198" s="21">
        <f t="shared" si="18"/>
        <v>45188.621481481481</v>
      </c>
      <c r="B1198" s="22">
        <v>45188</v>
      </c>
      <c r="C1198" s="15">
        <v>0.62148148148152305</v>
      </c>
      <c r="D1198" s="20">
        <v>0</v>
      </c>
      <c r="E1198" s="20">
        <v>0.75800000000000001</v>
      </c>
      <c r="F1198" s="20">
        <v>32.700000000000003</v>
      </c>
    </row>
    <row r="1199" spans="1:6" x14ac:dyDescent="0.4">
      <c r="A1199" s="21">
        <f t="shared" si="18"/>
        <v>45188.621493055558</v>
      </c>
      <c r="B1199" s="22">
        <v>45188</v>
      </c>
      <c r="C1199" s="15">
        <v>0.62149305555559697</v>
      </c>
      <c r="D1199" s="20">
        <v>0</v>
      </c>
      <c r="E1199" s="20">
        <v>0.75800000000000001</v>
      </c>
      <c r="F1199" s="20">
        <v>32.700000000000003</v>
      </c>
    </row>
    <row r="1200" spans="1:6" x14ac:dyDescent="0.4">
      <c r="A1200" s="21">
        <f t="shared" si="18"/>
        <v>45188.621504629627</v>
      </c>
      <c r="B1200" s="22">
        <v>45188</v>
      </c>
      <c r="C1200" s="15">
        <v>0.62150462962967101</v>
      </c>
      <c r="D1200" s="20">
        <v>0</v>
      </c>
      <c r="E1200" s="20">
        <v>0.75800000000000001</v>
      </c>
      <c r="F1200" s="20">
        <v>32.700000000000003</v>
      </c>
    </row>
    <row r="1201" spans="1:6" x14ac:dyDescent="0.4">
      <c r="A1201" s="21">
        <f t="shared" si="18"/>
        <v>45188.621516203704</v>
      </c>
      <c r="B1201" s="22">
        <v>45188</v>
      </c>
      <c r="C1201" s="15">
        <v>0.62151620370374505</v>
      </c>
      <c r="D1201" s="20">
        <v>0</v>
      </c>
      <c r="E1201" s="20">
        <v>0.75800000000000001</v>
      </c>
      <c r="F1201" s="20">
        <v>32.700000000000003</v>
      </c>
    </row>
    <row r="1202" spans="1:6" x14ac:dyDescent="0.4">
      <c r="A1202" s="21">
        <f t="shared" si="18"/>
        <v>45188.621527777781</v>
      </c>
      <c r="B1202" s="22">
        <v>45188</v>
      </c>
      <c r="C1202" s="15">
        <v>0.62152777777781998</v>
      </c>
      <c r="D1202" s="20">
        <v>0</v>
      </c>
      <c r="E1202" s="20">
        <v>0.75800000000000001</v>
      </c>
      <c r="F1202" s="20">
        <v>32.700000000000003</v>
      </c>
    </row>
    <row r="1203" spans="1:6" x14ac:dyDescent="0.4">
      <c r="A1203" s="21">
        <f t="shared" si="18"/>
        <v>45188.621539351851</v>
      </c>
      <c r="B1203" s="22">
        <v>45188</v>
      </c>
      <c r="C1203" s="15">
        <v>0.62153935185189402</v>
      </c>
      <c r="D1203" s="20">
        <v>0</v>
      </c>
      <c r="E1203" s="20">
        <v>0.75800000000000001</v>
      </c>
      <c r="F1203" s="20">
        <v>32.700000000000003</v>
      </c>
    </row>
    <row r="1204" spans="1:6" x14ac:dyDescent="0.4">
      <c r="A1204" s="21">
        <f t="shared" si="18"/>
        <v>45188.621550925927</v>
      </c>
      <c r="B1204" s="22">
        <v>45188</v>
      </c>
      <c r="C1204" s="15">
        <v>0.62155092592596795</v>
      </c>
      <c r="D1204" s="20">
        <v>0</v>
      </c>
      <c r="E1204" s="20">
        <v>0.75800000000000001</v>
      </c>
      <c r="F1204" s="20">
        <v>32.700000000000003</v>
      </c>
    </row>
    <row r="1205" spans="1:6" x14ac:dyDescent="0.4">
      <c r="A1205" s="21">
        <f t="shared" si="18"/>
        <v>45188.621562499997</v>
      </c>
      <c r="B1205" s="22">
        <v>45188</v>
      </c>
      <c r="C1205" s="15">
        <v>0.62156250000004198</v>
      </c>
      <c r="D1205" s="20">
        <v>0</v>
      </c>
      <c r="E1205" s="20">
        <v>0.75800000000000001</v>
      </c>
      <c r="F1205" s="20">
        <v>32.700000000000003</v>
      </c>
    </row>
    <row r="1206" spans="1:6" x14ac:dyDescent="0.4">
      <c r="A1206" s="21">
        <f t="shared" si="18"/>
        <v>45188.621574074074</v>
      </c>
      <c r="B1206" s="22">
        <v>45188</v>
      </c>
      <c r="C1206" s="15">
        <v>0.62157407407411602</v>
      </c>
      <c r="D1206" s="20">
        <v>0</v>
      </c>
      <c r="E1206" s="20">
        <v>0.75800000000000001</v>
      </c>
      <c r="F1206" s="20">
        <v>32.700000000000003</v>
      </c>
    </row>
    <row r="1207" spans="1:6" x14ac:dyDescent="0.4">
      <c r="A1207" s="21">
        <f t="shared" si="18"/>
        <v>45188.62158564815</v>
      </c>
      <c r="B1207" s="22">
        <v>45188</v>
      </c>
      <c r="C1207" s="15">
        <v>0.62158564814818995</v>
      </c>
      <c r="D1207" s="20">
        <v>0</v>
      </c>
      <c r="E1207" s="20">
        <v>0.75800000000000001</v>
      </c>
      <c r="F1207" s="20">
        <v>32.700000000000003</v>
      </c>
    </row>
    <row r="1208" spans="1:6" x14ac:dyDescent="0.4">
      <c r="A1208" s="21">
        <f t="shared" si="18"/>
        <v>45188.62159722222</v>
      </c>
      <c r="B1208" s="22">
        <v>45188</v>
      </c>
      <c r="C1208" s="15">
        <v>0.62159722222226399</v>
      </c>
      <c r="D1208" s="20">
        <v>0</v>
      </c>
      <c r="E1208" s="20">
        <v>0.75800000000000001</v>
      </c>
      <c r="F1208" s="20">
        <v>32.700000000000003</v>
      </c>
    </row>
    <row r="1209" spans="1:6" x14ac:dyDescent="0.4">
      <c r="A1209" s="21">
        <f t="shared" si="18"/>
        <v>45188.621608796297</v>
      </c>
      <c r="B1209" s="22">
        <v>45188</v>
      </c>
      <c r="C1209" s="15">
        <v>0.62160879629633903</v>
      </c>
      <c r="D1209" s="20">
        <v>0</v>
      </c>
      <c r="E1209" s="20">
        <v>0.75800000000000001</v>
      </c>
      <c r="F1209" s="20">
        <v>32.700000000000003</v>
      </c>
    </row>
    <row r="1210" spans="1:6" x14ac:dyDescent="0.4">
      <c r="A1210" s="21">
        <f t="shared" si="18"/>
        <v>45188.621620370373</v>
      </c>
      <c r="B1210" s="22">
        <v>45188</v>
      </c>
      <c r="C1210" s="15">
        <v>0.62162037037041296</v>
      </c>
      <c r="D1210" s="20">
        <v>0</v>
      </c>
      <c r="E1210" s="20">
        <v>0.75800000000000001</v>
      </c>
      <c r="F1210" s="20">
        <v>32.700000000000003</v>
      </c>
    </row>
    <row r="1211" spans="1:6" x14ac:dyDescent="0.4">
      <c r="A1211" s="21">
        <f t="shared" si="18"/>
        <v>45188.621631944443</v>
      </c>
      <c r="B1211" s="22">
        <v>45188</v>
      </c>
      <c r="C1211" s="15">
        <v>0.62163194444448699</v>
      </c>
      <c r="D1211" s="20">
        <v>0</v>
      </c>
      <c r="E1211" s="20">
        <v>0.75800000000000001</v>
      </c>
      <c r="F1211" s="20">
        <v>32.700000000000003</v>
      </c>
    </row>
    <row r="1212" spans="1:6" x14ac:dyDescent="0.4">
      <c r="A1212" s="21">
        <f t="shared" si="18"/>
        <v>45188.62164351852</v>
      </c>
      <c r="B1212" s="22">
        <v>45188</v>
      </c>
      <c r="C1212" s="15">
        <v>0.62164351851856103</v>
      </c>
      <c r="D1212" s="20">
        <v>0</v>
      </c>
      <c r="E1212" s="20">
        <v>0.75800000000000001</v>
      </c>
      <c r="F1212" s="20">
        <v>32.700000000000003</v>
      </c>
    </row>
    <row r="1213" spans="1:6" x14ac:dyDescent="0.4">
      <c r="A1213" s="21">
        <f t="shared" si="18"/>
        <v>45188.621655092589</v>
      </c>
      <c r="B1213" s="22">
        <v>45188</v>
      </c>
      <c r="C1213" s="15">
        <v>0.62165509259263496</v>
      </c>
      <c r="D1213" s="20">
        <v>0</v>
      </c>
      <c r="E1213" s="20">
        <v>0.75800000000000001</v>
      </c>
      <c r="F1213" s="20">
        <v>32.700000000000003</v>
      </c>
    </row>
    <row r="1214" spans="1:6" x14ac:dyDescent="0.4">
      <c r="A1214" s="21">
        <f t="shared" si="18"/>
        <v>45188.621666666666</v>
      </c>
      <c r="B1214" s="22">
        <v>45188</v>
      </c>
      <c r="C1214" s="15">
        <v>0.621666666666709</v>
      </c>
      <c r="D1214" s="20">
        <v>0</v>
      </c>
      <c r="E1214" s="20">
        <v>0.75800000000000001</v>
      </c>
      <c r="F1214" s="20">
        <v>32.700000000000003</v>
      </c>
    </row>
    <row r="1215" spans="1:6" x14ac:dyDescent="0.4">
      <c r="A1215" s="21">
        <f t="shared" si="18"/>
        <v>45188.621678240743</v>
      </c>
      <c r="B1215" s="22">
        <v>45188</v>
      </c>
      <c r="C1215" s="15">
        <v>0.62167824074078304</v>
      </c>
      <c r="D1215" s="20">
        <v>0</v>
      </c>
      <c r="E1215" s="20">
        <v>0.75800000000000001</v>
      </c>
      <c r="F1215" s="20">
        <v>32.700000000000003</v>
      </c>
    </row>
    <row r="1216" spans="1:6" x14ac:dyDescent="0.4">
      <c r="A1216" s="21">
        <f t="shared" si="18"/>
        <v>45188.621689814812</v>
      </c>
      <c r="B1216" s="22">
        <v>45188</v>
      </c>
      <c r="C1216" s="15">
        <v>0.62168981481485797</v>
      </c>
      <c r="D1216" s="20">
        <v>0</v>
      </c>
      <c r="E1216" s="20">
        <v>0.75800000000000001</v>
      </c>
      <c r="F1216" s="20">
        <v>32.700000000000003</v>
      </c>
    </row>
    <row r="1217" spans="1:6" x14ac:dyDescent="0.4">
      <c r="A1217" s="21">
        <f t="shared" si="18"/>
        <v>45188.621701388889</v>
      </c>
      <c r="B1217" s="22">
        <v>45188</v>
      </c>
      <c r="C1217" s="15">
        <v>0.62170138888893201</v>
      </c>
      <c r="D1217" s="20">
        <v>0</v>
      </c>
      <c r="E1217" s="20">
        <v>0.75800000000000001</v>
      </c>
      <c r="F1217" s="20">
        <v>32.700000000000003</v>
      </c>
    </row>
    <row r="1218" spans="1:6" x14ac:dyDescent="0.4">
      <c r="A1218" s="21">
        <f t="shared" ref="A1218:A1281" si="19">B1218+C1218+D1218/24/60/60/1000</f>
        <v>45188.621712962966</v>
      </c>
      <c r="B1218" s="22">
        <v>45188</v>
      </c>
      <c r="C1218" s="15">
        <v>0.62171296296300604</v>
      </c>
      <c r="D1218" s="20">
        <v>0</v>
      </c>
      <c r="E1218" s="20">
        <v>0.75800000000000001</v>
      </c>
      <c r="F1218" s="20">
        <v>32.700000000000003</v>
      </c>
    </row>
    <row r="1219" spans="1:6" x14ac:dyDescent="0.4">
      <c r="A1219" s="21">
        <f t="shared" si="19"/>
        <v>45188.621724537035</v>
      </c>
      <c r="B1219" s="22">
        <v>45188</v>
      </c>
      <c r="C1219" s="15">
        <v>0.62172453703707997</v>
      </c>
      <c r="D1219" s="20">
        <v>0</v>
      </c>
      <c r="E1219" s="20">
        <v>0.75800000000000001</v>
      </c>
      <c r="F1219" s="20">
        <v>32.700000000000003</v>
      </c>
    </row>
    <row r="1220" spans="1:6" x14ac:dyDescent="0.4">
      <c r="A1220" s="21">
        <f t="shared" si="19"/>
        <v>45188.621736111112</v>
      </c>
      <c r="B1220" s="22">
        <v>45188</v>
      </c>
      <c r="C1220" s="15">
        <v>0.62173611111115401</v>
      </c>
      <c r="D1220" s="20">
        <v>0</v>
      </c>
      <c r="E1220" s="20">
        <v>0.75800000000000001</v>
      </c>
      <c r="F1220" s="20">
        <v>32.700000000000003</v>
      </c>
    </row>
    <row r="1221" spans="1:6" x14ac:dyDescent="0.4">
      <c r="A1221" s="21">
        <f t="shared" si="19"/>
        <v>45188.621747685182</v>
      </c>
      <c r="B1221" s="22">
        <v>45188</v>
      </c>
      <c r="C1221" s="15">
        <v>0.62174768518522805</v>
      </c>
      <c r="D1221" s="20">
        <v>0</v>
      </c>
      <c r="E1221" s="20">
        <v>0.75800000000000001</v>
      </c>
      <c r="F1221" s="20">
        <v>32.6</v>
      </c>
    </row>
    <row r="1222" spans="1:6" x14ac:dyDescent="0.4">
      <c r="A1222" s="21">
        <f t="shared" si="19"/>
        <v>45188.621759259258</v>
      </c>
      <c r="B1222" s="22">
        <v>45188</v>
      </c>
      <c r="C1222" s="15">
        <v>0.62175925925930298</v>
      </c>
      <c r="D1222" s="20">
        <v>0</v>
      </c>
      <c r="E1222" s="20">
        <v>0.75800000000000001</v>
      </c>
      <c r="F1222" s="20">
        <v>32.6</v>
      </c>
    </row>
    <row r="1223" spans="1:6" x14ac:dyDescent="0.4">
      <c r="A1223" s="21">
        <f t="shared" si="19"/>
        <v>45188.621770833335</v>
      </c>
      <c r="B1223" s="22">
        <v>45188</v>
      </c>
      <c r="C1223" s="15">
        <v>0.62177083333337702</v>
      </c>
      <c r="D1223" s="20">
        <v>0</v>
      </c>
      <c r="E1223" s="20">
        <v>0.75800000000000001</v>
      </c>
      <c r="F1223" s="20">
        <v>32.6</v>
      </c>
    </row>
    <row r="1224" spans="1:6" x14ac:dyDescent="0.4">
      <c r="A1224" s="21">
        <f t="shared" si="19"/>
        <v>45188.621782407405</v>
      </c>
      <c r="B1224" s="22">
        <v>45188</v>
      </c>
      <c r="C1224" s="15">
        <v>0.62178240740745105</v>
      </c>
      <c r="D1224" s="20">
        <v>0</v>
      </c>
      <c r="E1224" s="20">
        <v>0.75800000000000001</v>
      </c>
      <c r="F1224" s="20">
        <v>32.6</v>
      </c>
    </row>
    <row r="1225" spans="1:6" x14ac:dyDescent="0.4">
      <c r="A1225" s="21">
        <f t="shared" si="19"/>
        <v>45188.621793981481</v>
      </c>
      <c r="B1225" s="22">
        <v>45188</v>
      </c>
      <c r="C1225" s="15">
        <v>0.62179398148152498</v>
      </c>
      <c r="D1225" s="20">
        <v>0</v>
      </c>
      <c r="E1225" s="20">
        <v>0.75800000000000001</v>
      </c>
      <c r="F1225" s="20">
        <v>32.6</v>
      </c>
    </row>
    <row r="1226" spans="1:6" x14ac:dyDescent="0.4">
      <c r="A1226" s="21">
        <f t="shared" si="19"/>
        <v>45188.621805555558</v>
      </c>
      <c r="B1226" s="22">
        <v>45188</v>
      </c>
      <c r="C1226" s="15">
        <v>0.62180555555559902</v>
      </c>
      <c r="D1226" s="20">
        <v>0</v>
      </c>
      <c r="E1226" s="20">
        <v>0.75800000000000001</v>
      </c>
      <c r="F1226" s="20">
        <v>32.6</v>
      </c>
    </row>
    <row r="1227" spans="1:6" x14ac:dyDescent="0.4">
      <c r="A1227" s="21">
        <f t="shared" si="19"/>
        <v>45188.621817129628</v>
      </c>
      <c r="B1227" s="22">
        <v>45188</v>
      </c>
      <c r="C1227" s="15">
        <v>0.62181712962967295</v>
      </c>
      <c r="D1227" s="20">
        <v>0</v>
      </c>
      <c r="E1227" s="20">
        <v>0.75800000000000001</v>
      </c>
      <c r="F1227" s="20">
        <v>32.6</v>
      </c>
    </row>
    <row r="1228" spans="1:6" x14ac:dyDescent="0.4">
      <c r="A1228" s="21">
        <f t="shared" si="19"/>
        <v>45188.621828703705</v>
      </c>
      <c r="B1228" s="22">
        <v>45188</v>
      </c>
      <c r="C1228" s="15">
        <v>0.62182870370374699</v>
      </c>
      <c r="D1228" s="20">
        <v>0</v>
      </c>
      <c r="E1228" s="20">
        <v>0.75800000000000001</v>
      </c>
      <c r="F1228" s="20">
        <v>32.6</v>
      </c>
    </row>
    <row r="1229" spans="1:6" x14ac:dyDescent="0.4">
      <c r="A1229" s="21">
        <f t="shared" si="19"/>
        <v>45188.621840277781</v>
      </c>
      <c r="B1229" s="22">
        <v>45188</v>
      </c>
      <c r="C1229" s="15">
        <v>0.62184027777782203</v>
      </c>
      <c r="D1229" s="20">
        <v>0</v>
      </c>
      <c r="E1229" s="20">
        <v>0.75800000000000001</v>
      </c>
      <c r="F1229" s="20">
        <v>32.6</v>
      </c>
    </row>
    <row r="1230" spans="1:6" x14ac:dyDescent="0.4">
      <c r="A1230" s="21">
        <f t="shared" si="19"/>
        <v>45188.621851851851</v>
      </c>
      <c r="B1230" s="22">
        <v>45188</v>
      </c>
      <c r="C1230" s="15">
        <v>0.62185185185189595</v>
      </c>
      <c r="D1230" s="20">
        <v>0</v>
      </c>
      <c r="E1230" s="20">
        <v>0.75800000000000001</v>
      </c>
      <c r="F1230" s="20">
        <v>32.6</v>
      </c>
    </row>
    <row r="1231" spans="1:6" x14ac:dyDescent="0.4">
      <c r="A1231" s="21">
        <f t="shared" si="19"/>
        <v>45188.621863425928</v>
      </c>
      <c r="B1231" s="22">
        <v>45188</v>
      </c>
      <c r="C1231" s="15">
        <v>0.62186342592596999</v>
      </c>
      <c r="D1231" s="20">
        <v>0</v>
      </c>
      <c r="E1231" s="20">
        <v>0.75800000000000001</v>
      </c>
      <c r="F1231" s="20">
        <v>32.6</v>
      </c>
    </row>
    <row r="1232" spans="1:6" x14ac:dyDescent="0.4">
      <c r="A1232" s="21">
        <f t="shared" si="19"/>
        <v>45188.621874999997</v>
      </c>
      <c r="B1232" s="22">
        <v>45188</v>
      </c>
      <c r="C1232" s="15">
        <v>0.62187500000004403</v>
      </c>
      <c r="D1232" s="20">
        <v>0</v>
      </c>
      <c r="E1232" s="20">
        <v>0.75800000000000001</v>
      </c>
      <c r="F1232" s="20">
        <v>32.6</v>
      </c>
    </row>
    <row r="1233" spans="1:6" x14ac:dyDescent="0.4">
      <c r="A1233" s="21">
        <f t="shared" si="19"/>
        <v>45188.621886574074</v>
      </c>
      <c r="B1233" s="22">
        <v>45188</v>
      </c>
      <c r="C1233" s="15">
        <v>0.62188657407411796</v>
      </c>
      <c r="D1233" s="20">
        <v>0</v>
      </c>
      <c r="E1233" s="20">
        <v>0.75800000000000001</v>
      </c>
      <c r="F1233" s="20">
        <v>32.6</v>
      </c>
    </row>
    <row r="1234" spans="1:6" x14ac:dyDescent="0.4">
      <c r="A1234" s="21">
        <f t="shared" si="19"/>
        <v>45188.621898148151</v>
      </c>
      <c r="B1234" s="22">
        <v>45188</v>
      </c>
      <c r="C1234" s="15">
        <v>0.621898148148192</v>
      </c>
      <c r="D1234" s="20">
        <v>0</v>
      </c>
      <c r="E1234" s="20">
        <v>0.75800000000000001</v>
      </c>
      <c r="F1234" s="20">
        <v>32.6</v>
      </c>
    </row>
    <row r="1235" spans="1:6" x14ac:dyDescent="0.4">
      <c r="A1235" s="21">
        <f t="shared" si="19"/>
        <v>45188.62190972222</v>
      </c>
      <c r="B1235" s="22">
        <v>45188</v>
      </c>
      <c r="C1235" s="15">
        <v>0.62190972222226604</v>
      </c>
      <c r="D1235" s="20">
        <v>0</v>
      </c>
      <c r="E1235" s="20">
        <v>0.75800000000000001</v>
      </c>
      <c r="F1235" s="20">
        <v>32.6</v>
      </c>
    </row>
    <row r="1236" spans="1:6" x14ac:dyDescent="0.4">
      <c r="A1236" s="21">
        <f t="shared" si="19"/>
        <v>45188.621921296297</v>
      </c>
      <c r="B1236" s="22">
        <v>45188</v>
      </c>
      <c r="C1236" s="15">
        <v>0.62192129629634096</v>
      </c>
      <c r="D1236" s="20">
        <v>0</v>
      </c>
      <c r="E1236" s="20">
        <v>0.75800000000000001</v>
      </c>
      <c r="F1236" s="20">
        <v>32.6</v>
      </c>
    </row>
    <row r="1237" spans="1:6" x14ac:dyDescent="0.4">
      <c r="A1237" s="21">
        <f t="shared" si="19"/>
        <v>45188.621932870374</v>
      </c>
      <c r="B1237" s="22">
        <v>45188</v>
      </c>
      <c r="C1237" s="15">
        <v>0.621932870370415</v>
      </c>
      <c r="D1237" s="20">
        <v>0</v>
      </c>
      <c r="E1237" s="20">
        <v>0.75800000000000001</v>
      </c>
      <c r="F1237" s="20">
        <v>32.6</v>
      </c>
    </row>
    <row r="1238" spans="1:6" x14ac:dyDescent="0.4">
      <c r="A1238" s="21">
        <f t="shared" si="19"/>
        <v>45188.621944444443</v>
      </c>
      <c r="B1238" s="22">
        <v>45188</v>
      </c>
      <c r="C1238" s="15">
        <v>0.62194444444448904</v>
      </c>
      <c r="D1238" s="20">
        <v>0</v>
      </c>
      <c r="E1238" s="20">
        <v>0.75800000000000001</v>
      </c>
      <c r="F1238" s="20">
        <v>32.6</v>
      </c>
    </row>
    <row r="1239" spans="1:6" x14ac:dyDescent="0.4">
      <c r="A1239" s="21">
        <f t="shared" si="19"/>
        <v>45188.62195601852</v>
      </c>
      <c r="B1239" s="22">
        <v>45188</v>
      </c>
      <c r="C1239" s="15">
        <v>0.62195601851856297</v>
      </c>
      <c r="D1239" s="20">
        <v>0</v>
      </c>
      <c r="E1239" s="20">
        <v>0.75800000000000001</v>
      </c>
      <c r="F1239" s="20">
        <v>32.6</v>
      </c>
    </row>
    <row r="1240" spans="1:6" x14ac:dyDescent="0.4">
      <c r="A1240" s="21">
        <f t="shared" si="19"/>
        <v>45188.621967592589</v>
      </c>
      <c r="B1240" s="22">
        <v>45188</v>
      </c>
      <c r="C1240" s="15">
        <v>0.62196759259263701</v>
      </c>
      <c r="D1240" s="20">
        <v>0</v>
      </c>
      <c r="E1240" s="20">
        <v>0.75800000000000001</v>
      </c>
      <c r="F1240" s="20">
        <v>32.6</v>
      </c>
    </row>
    <row r="1241" spans="1:6" x14ac:dyDescent="0.4">
      <c r="A1241" s="21">
        <f t="shared" si="19"/>
        <v>45188.621979166666</v>
      </c>
      <c r="B1241" s="22">
        <v>45188</v>
      </c>
      <c r="C1241" s="15">
        <v>0.62197916666671105</v>
      </c>
      <c r="D1241" s="20">
        <v>0</v>
      </c>
      <c r="E1241" s="20">
        <v>0.75800000000000001</v>
      </c>
      <c r="F1241" s="20">
        <v>32.6</v>
      </c>
    </row>
    <row r="1242" spans="1:6" x14ac:dyDescent="0.4">
      <c r="A1242" s="21">
        <f t="shared" si="19"/>
        <v>45188.621990740743</v>
      </c>
      <c r="B1242" s="22">
        <v>45188</v>
      </c>
      <c r="C1242" s="15">
        <v>0.62199074074078597</v>
      </c>
      <c r="D1242" s="20">
        <v>0</v>
      </c>
      <c r="E1242" s="20">
        <v>0.75800000000000001</v>
      </c>
      <c r="F1242" s="20">
        <v>32.6</v>
      </c>
    </row>
    <row r="1243" spans="1:6" x14ac:dyDescent="0.4">
      <c r="A1243" s="21">
        <f t="shared" si="19"/>
        <v>45188.622002314813</v>
      </c>
      <c r="B1243" s="22">
        <v>45188</v>
      </c>
      <c r="C1243" s="15">
        <v>0.62200231481486001</v>
      </c>
      <c r="D1243" s="20">
        <v>0</v>
      </c>
      <c r="E1243" s="20">
        <v>0.75800000000000001</v>
      </c>
      <c r="F1243" s="20">
        <v>32.6</v>
      </c>
    </row>
    <row r="1244" spans="1:6" x14ac:dyDescent="0.4">
      <c r="A1244" s="21">
        <f t="shared" si="19"/>
        <v>45188.622013888889</v>
      </c>
      <c r="B1244" s="22">
        <v>45188</v>
      </c>
      <c r="C1244" s="15">
        <v>0.62201388888893405</v>
      </c>
      <c r="D1244" s="20">
        <v>0</v>
      </c>
      <c r="E1244" s="20">
        <v>0.75800000000000001</v>
      </c>
      <c r="F1244" s="20">
        <v>32.6</v>
      </c>
    </row>
    <row r="1245" spans="1:6" x14ac:dyDescent="0.4">
      <c r="A1245" s="21">
        <f t="shared" si="19"/>
        <v>45188.622025462966</v>
      </c>
      <c r="B1245" s="22">
        <v>45188</v>
      </c>
      <c r="C1245" s="15">
        <v>0.62202546296300798</v>
      </c>
      <c r="D1245" s="20">
        <v>0</v>
      </c>
      <c r="E1245" s="20">
        <v>0.75800000000000001</v>
      </c>
      <c r="F1245" s="20">
        <v>32.6</v>
      </c>
    </row>
    <row r="1246" spans="1:6" x14ac:dyDescent="0.4">
      <c r="A1246" s="21">
        <f t="shared" si="19"/>
        <v>45188.622037037036</v>
      </c>
      <c r="B1246" s="22">
        <v>45188</v>
      </c>
      <c r="C1246" s="15">
        <v>0.62203703703708202</v>
      </c>
      <c r="D1246" s="20">
        <v>0</v>
      </c>
      <c r="E1246" s="20">
        <v>0.75800000000000001</v>
      </c>
      <c r="F1246" s="20">
        <v>32.6</v>
      </c>
    </row>
    <row r="1247" spans="1:6" x14ac:dyDescent="0.4">
      <c r="A1247" s="21">
        <f t="shared" si="19"/>
        <v>45188.622048611112</v>
      </c>
      <c r="B1247" s="22">
        <v>45188</v>
      </c>
      <c r="C1247" s="15">
        <v>0.62204861111115595</v>
      </c>
      <c r="D1247" s="20">
        <v>0</v>
      </c>
      <c r="E1247" s="20">
        <v>0.75800000000000001</v>
      </c>
      <c r="F1247" s="20">
        <v>32.6</v>
      </c>
    </row>
    <row r="1248" spans="1:6" x14ac:dyDescent="0.4">
      <c r="A1248" s="21">
        <f t="shared" si="19"/>
        <v>45188.622060185182</v>
      </c>
      <c r="B1248" s="22">
        <v>45188</v>
      </c>
      <c r="C1248" s="15">
        <v>0.62206018518522999</v>
      </c>
      <c r="D1248" s="20">
        <v>0</v>
      </c>
      <c r="E1248" s="20">
        <v>0.75800000000000001</v>
      </c>
      <c r="F1248" s="20">
        <v>32.6</v>
      </c>
    </row>
    <row r="1249" spans="1:6" x14ac:dyDescent="0.4">
      <c r="A1249" s="21">
        <f t="shared" si="19"/>
        <v>45188.622071759259</v>
      </c>
      <c r="B1249" s="22">
        <v>45188</v>
      </c>
      <c r="C1249" s="15">
        <v>0.62207175925930502</v>
      </c>
      <c r="D1249" s="20">
        <v>0</v>
      </c>
      <c r="E1249" s="20">
        <v>0.75800000000000001</v>
      </c>
      <c r="F1249" s="20">
        <v>32.6</v>
      </c>
    </row>
    <row r="1250" spans="1:6" x14ac:dyDescent="0.4">
      <c r="A1250" s="21">
        <f t="shared" si="19"/>
        <v>45188.622083333335</v>
      </c>
      <c r="B1250" s="22">
        <v>45188</v>
      </c>
      <c r="C1250" s="15">
        <v>0.62208333333337895</v>
      </c>
      <c r="D1250" s="20">
        <v>0</v>
      </c>
      <c r="E1250" s="20">
        <v>0.75800000000000001</v>
      </c>
      <c r="F1250" s="20">
        <v>32.5</v>
      </c>
    </row>
    <row r="1251" spans="1:6" x14ac:dyDescent="0.4">
      <c r="A1251" s="21">
        <f t="shared" si="19"/>
        <v>45188.622094907405</v>
      </c>
      <c r="B1251" s="22">
        <v>45188</v>
      </c>
      <c r="C1251" s="15">
        <v>0.62209490740745299</v>
      </c>
      <c r="D1251" s="20">
        <v>0</v>
      </c>
      <c r="E1251" s="20">
        <v>0.75800000000000001</v>
      </c>
      <c r="F1251" s="20">
        <v>32.5</v>
      </c>
    </row>
    <row r="1252" spans="1:6" x14ac:dyDescent="0.4">
      <c r="A1252" s="21">
        <f t="shared" si="19"/>
        <v>45188.622106481482</v>
      </c>
      <c r="B1252" s="22">
        <v>45188</v>
      </c>
      <c r="C1252" s="15">
        <v>0.62210648148152703</v>
      </c>
      <c r="D1252" s="20">
        <v>0</v>
      </c>
      <c r="E1252" s="20">
        <v>0.75800000000000001</v>
      </c>
      <c r="F1252" s="20">
        <v>32.5</v>
      </c>
    </row>
    <row r="1253" spans="1:6" x14ac:dyDescent="0.4">
      <c r="A1253" s="21">
        <f t="shared" si="19"/>
        <v>45188.622118055559</v>
      </c>
      <c r="B1253" s="22">
        <v>45188</v>
      </c>
      <c r="C1253" s="15">
        <v>0.62211805555560096</v>
      </c>
      <c r="D1253" s="20">
        <v>0</v>
      </c>
      <c r="E1253" s="20">
        <v>0.75800000000000001</v>
      </c>
      <c r="F1253" s="20">
        <v>32.5</v>
      </c>
    </row>
    <row r="1254" spans="1:6" x14ac:dyDescent="0.4">
      <c r="A1254" s="21">
        <f t="shared" si="19"/>
        <v>45188.622129629628</v>
      </c>
      <c r="B1254" s="22">
        <v>45188</v>
      </c>
      <c r="C1254" s="15">
        <v>0.622129629629675</v>
      </c>
      <c r="D1254" s="20">
        <v>0</v>
      </c>
      <c r="E1254" s="20">
        <v>0.75800000000000001</v>
      </c>
      <c r="F1254" s="20">
        <v>32.5</v>
      </c>
    </row>
    <row r="1255" spans="1:6" x14ac:dyDescent="0.4">
      <c r="A1255" s="21">
        <f t="shared" si="19"/>
        <v>45188.622141203705</v>
      </c>
      <c r="B1255" s="22">
        <v>45188</v>
      </c>
      <c r="C1255" s="15">
        <v>0.62214120370374904</v>
      </c>
      <c r="D1255" s="20">
        <v>0</v>
      </c>
      <c r="E1255" s="20">
        <v>0.75800000000000001</v>
      </c>
      <c r="F1255" s="20">
        <v>32.5</v>
      </c>
    </row>
    <row r="1256" spans="1:6" x14ac:dyDescent="0.4">
      <c r="A1256" s="21">
        <f t="shared" si="19"/>
        <v>45188.622152777774</v>
      </c>
      <c r="B1256" s="22">
        <v>45188</v>
      </c>
      <c r="C1256" s="15">
        <v>0.62215277777782396</v>
      </c>
      <c r="D1256" s="20">
        <v>0</v>
      </c>
      <c r="E1256" s="20">
        <v>0.75800000000000001</v>
      </c>
      <c r="F1256" s="20">
        <v>32.5</v>
      </c>
    </row>
    <row r="1257" spans="1:6" x14ac:dyDescent="0.4">
      <c r="A1257" s="21">
        <f t="shared" si="19"/>
        <v>45188.622164351851</v>
      </c>
      <c r="B1257" s="22">
        <v>45188</v>
      </c>
      <c r="C1257" s="15">
        <v>0.622164351851898</v>
      </c>
      <c r="D1257" s="20">
        <v>0</v>
      </c>
      <c r="E1257" s="20">
        <v>0.75800000000000001</v>
      </c>
      <c r="F1257" s="20">
        <v>32.5</v>
      </c>
    </row>
    <row r="1258" spans="1:6" x14ac:dyDescent="0.4">
      <c r="A1258" s="21">
        <f t="shared" si="19"/>
        <v>45188.622175925928</v>
      </c>
      <c r="B1258" s="22">
        <v>45188</v>
      </c>
      <c r="C1258" s="15">
        <v>0.62217592592597204</v>
      </c>
      <c r="D1258" s="20">
        <v>0</v>
      </c>
      <c r="E1258" s="20">
        <v>0.75800000000000001</v>
      </c>
      <c r="F1258" s="20">
        <v>32.5</v>
      </c>
    </row>
    <row r="1259" spans="1:6" x14ac:dyDescent="0.4">
      <c r="A1259" s="21">
        <f t="shared" si="19"/>
        <v>45188.622187499997</v>
      </c>
      <c r="B1259" s="22">
        <v>45188</v>
      </c>
      <c r="C1259" s="15">
        <v>0.62218750000004597</v>
      </c>
      <c r="D1259" s="20">
        <v>0</v>
      </c>
      <c r="E1259" s="20">
        <v>0.75800000000000001</v>
      </c>
      <c r="F1259" s="20">
        <v>32.5</v>
      </c>
    </row>
    <row r="1260" spans="1:6" x14ac:dyDescent="0.4">
      <c r="A1260" s="21">
        <f t="shared" si="19"/>
        <v>45188.622199074074</v>
      </c>
      <c r="B1260" s="22">
        <v>45188</v>
      </c>
      <c r="C1260" s="15">
        <v>0.62219907407412001</v>
      </c>
      <c r="D1260" s="20">
        <v>0</v>
      </c>
      <c r="E1260" s="20">
        <v>0.75800000000000001</v>
      </c>
      <c r="F1260" s="20">
        <v>32.5</v>
      </c>
    </row>
    <row r="1261" spans="1:6" x14ac:dyDescent="0.4">
      <c r="A1261" s="21">
        <f t="shared" si="19"/>
        <v>45188.622210648151</v>
      </c>
      <c r="B1261" s="22">
        <v>45188</v>
      </c>
      <c r="C1261" s="15">
        <v>0.62221064814819405</v>
      </c>
      <c r="D1261" s="20">
        <v>0</v>
      </c>
      <c r="E1261" s="20">
        <v>0.75800000000000001</v>
      </c>
      <c r="F1261" s="20">
        <v>32.5</v>
      </c>
    </row>
    <row r="1262" spans="1:6" x14ac:dyDescent="0.4">
      <c r="A1262" s="21">
        <f t="shared" si="19"/>
        <v>45188.62222222222</v>
      </c>
      <c r="B1262" s="22">
        <v>45188</v>
      </c>
      <c r="C1262" s="15">
        <v>0.62222222222226897</v>
      </c>
      <c r="D1262" s="20">
        <v>0</v>
      </c>
      <c r="E1262" s="20">
        <v>0.75800000000000001</v>
      </c>
      <c r="F1262" s="20">
        <v>32.5</v>
      </c>
    </row>
    <row r="1263" spans="1:6" x14ac:dyDescent="0.4">
      <c r="A1263" s="21">
        <f t="shared" si="19"/>
        <v>45188.622233796297</v>
      </c>
      <c r="B1263" s="22">
        <v>45188</v>
      </c>
      <c r="C1263" s="15">
        <v>0.62223379629634301</v>
      </c>
      <c r="D1263" s="20">
        <v>0</v>
      </c>
      <c r="E1263" s="20">
        <v>0.75800000000000001</v>
      </c>
      <c r="F1263" s="20">
        <v>32.5</v>
      </c>
    </row>
    <row r="1264" spans="1:6" x14ac:dyDescent="0.4">
      <c r="A1264" s="21">
        <f t="shared" si="19"/>
        <v>45188.622245370374</v>
      </c>
      <c r="B1264" s="22">
        <v>45188</v>
      </c>
      <c r="C1264" s="15">
        <v>0.62224537037041705</v>
      </c>
      <c r="D1264" s="20">
        <v>0</v>
      </c>
      <c r="E1264" s="20">
        <v>0.75800000000000001</v>
      </c>
      <c r="F1264" s="20">
        <v>32.5</v>
      </c>
    </row>
    <row r="1265" spans="1:6" x14ac:dyDescent="0.4">
      <c r="A1265" s="21">
        <f t="shared" si="19"/>
        <v>45188.622256944444</v>
      </c>
      <c r="B1265" s="22">
        <v>45188</v>
      </c>
      <c r="C1265" s="15">
        <v>0.62225694444449098</v>
      </c>
      <c r="D1265" s="20">
        <v>0</v>
      </c>
      <c r="E1265" s="20">
        <v>0.75800000000000001</v>
      </c>
      <c r="F1265" s="20">
        <v>32.5</v>
      </c>
    </row>
    <row r="1266" spans="1:6" x14ac:dyDescent="0.4">
      <c r="A1266" s="21">
        <f t="shared" si="19"/>
        <v>45188.62226851852</v>
      </c>
      <c r="B1266" s="22">
        <v>45188</v>
      </c>
      <c r="C1266" s="15">
        <v>0.62226851851856502</v>
      </c>
      <c r="D1266" s="20">
        <v>0</v>
      </c>
      <c r="E1266" s="20">
        <v>0.75800000000000001</v>
      </c>
      <c r="F1266" s="20">
        <v>32.5</v>
      </c>
    </row>
    <row r="1267" spans="1:6" x14ac:dyDescent="0.4">
      <c r="A1267" s="21">
        <f t="shared" si="19"/>
        <v>45188.62228009259</v>
      </c>
      <c r="B1267" s="22">
        <v>45188</v>
      </c>
      <c r="C1267" s="15">
        <v>0.62228009259263894</v>
      </c>
      <c r="D1267" s="20">
        <v>0</v>
      </c>
      <c r="E1267" s="20">
        <v>0.75800000000000001</v>
      </c>
      <c r="F1267" s="20">
        <v>32.5</v>
      </c>
    </row>
    <row r="1268" spans="1:6" x14ac:dyDescent="0.4">
      <c r="A1268" s="21">
        <f t="shared" si="19"/>
        <v>45188.622291666667</v>
      </c>
      <c r="B1268" s="22">
        <v>45188</v>
      </c>
      <c r="C1268" s="15">
        <v>0.62229166666671298</v>
      </c>
      <c r="D1268" s="20">
        <v>0</v>
      </c>
      <c r="E1268" s="20">
        <v>0.75800000000000001</v>
      </c>
      <c r="F1268" s="20">
        <v>32.5</v>
      </c>
    </row>
    <row r="1269" spans="1:6" x14ac:dyDescent="0.4">
      <c r="A1269" s="21">
        <f t="shared" si="19"/>
        <v>45188.622303240743</v>
      </c>
      <c r="B1269" s="22">
        <v>45188</v>
      </c>
      <c r="C1269" s="15">
        <v>0.62230324074078802</v>
      </c>
      <c r="D1269" s="20">
        <v>0</v>
      </c>
      <c r="E1269" s="20">
        <v>0.75800000000000001</v>
      </c>
      <c r="F1269" s="20">
        <v>32.5</v>
      </c>
    </row>
    <row r="1270" spans="1:6" x14ac:dyDescent="0.4">
      <c r="A1270" s="21">
        <f t="shared" si="19"/>
        <v>45188.622314814813</v>
      </c>
      <c r="B1270" s="22">
        <v>45188</v>
      </c>
      <c r="C1270" s="15">
        <v>0.62231481481486195</v>
      </c>
      <c r="D1270" s="20">
        <v>0</v>
      </c>
      <c r="E1270" s="20">
        <v>0.75800000000000001</v>
      </c>
      <c r="F1270" s="20">
        <v>32.5</v>
      </c>
    </row>
    <row r="1271" spans="1:6" x14ac:dyDescent="0.4">
      <c r="A1271" s="21">
        <f t="shared" si="19"/>
        <v>45188.62232638889</v>
      </c>
      <c r="B1271" s="22">
        <v>45188</v>
      </c>
      <c r="C1271" s="15">
        <v>0.62232638888893599</v>
      </c>
      <c r="D1271" s="20">
        <v>0</v>
      </c>
      <c r="E1271" s="20">
        <v>0.75800000000000001</v>
      </c>
      <c r="F1271" s="20">
        <v>32.5</v>
      </c>
    </row>
    <row r="1272" spans="1:6" x14ac:dyDescent="0.4">
      <c r="A1272" s="21">
        <f t="shared" si="19"/>
        <v>45188.622337962966</v>
      </c>
      <c r="B1272" s="22">
        <v>45188</v>
      </c>
      <c r="C1272" s="15">
        <v>0.62233796296301003</v>
      </c>
      <c r="D1272" s="20">
        <v>0</v>
      </c>
      <c r="E1272" s="20">
        <v>0.75800000000000001</v>
      </c>
      <c r="F1272" s="20">
        <v>32.5</v>
      </c>
    </row>
    <row r="1273" spans="1:6" x14ac:dyDescent="0.4">
      <c r="A1273" s="21">
        <f t="shared" si="19"/>
        <v>45188.622349537036</v>
      </c>
      <c r="B1273" s="22">
        <v>45188</v>
      </c>
      <c r="C1273" s="15">
        <v>0.62234953703708396</v>
      </c>
      <c r="D1273" s="20">
        <v>0</v>
      </c>
      <c r="E1273" s="20">
        <v>0.75800000000000001</v>
      </c>
      <c r="F1273" s="20">
        <v>32.5</v>
      </c>
    </row>
    <row r="1274" spans="1:6" x14ac:dyDescent="0.4">
      <c r="A1274" s="21">
        <f t="shared" si="19"/>
        <v>45188.622361111113</v>
      </c>
      <c r="B1274" s="22">
        <v>45188</v>
      </c>
      <c r="C1274" s="15">
        <v>0.62236111111115799</v>
      </c>
      <c r="D1274" s="20">
        <v>0</v>
      </c>
      <c r="E1274" s="20">
        <v>0.75800000000000001</v>
      </c>
      <c r="F1274" s="20">
        <v>32.5</v>
      </c>
    </row>
    <row r="1275" spans="1:6" x14ac:dyDescent="0.4">
      <c r="A1275" s="21">
        <f t="shared" si="19"/>
        <v>45188.622372685182</v>
      </c>
      <c r="B1275" s="22">
        <v>45188</v>
      </c>
      <c r="C1275" s="15">
        <v>0.62237268518523203</v>
      </c>
      <c r="D1275" s="20">
        <v>0</v>
      </c>
      <c r="E1275" s="20">
        <v>0.75800000000000001</v>
      </c>
      <c r="F1275" s="20">
        <v>32.5</v>
      </c>
    </row>
    <row r="1276" spans="1:6" x14ac:dyDescent="0.4">
      <c r="A1276" s="21">
        <f t="shared" si="19"/>
        <v>45188.622384259259</v>
      </c>
      <c r="B1276" s="22">
        <v>45188</v>
      </c>
      <c r="C1276" s="15">
        <v>0.62238425925930696</v>
      </c>
      <c r="D1276" s="20">
        <v>0</v>
      </c>
      <c r="E1276" s="20">
        <v>0.75800000000000001</v>
      </c>
      <c r="F1276" s="20">
        <v>32.5</v>
      </c>
    </row>
    <row r="1277" spans="1:6" x14ac:dyDescent="0.4">
      <c r="A1277" s="21">
        <f t="shared" si="19"/>
        <v>45188.622395833336</v>
      </c>
      <c r="B1277" s="22">
        <v>45188</v>
      </c>
      <c r="C1277" s="15">
        <v>0.622395833333381</v>
      </c>
      <c r="D1277" s="20">
        <v>0</v>
      </c>
      <c r="E1277" s="20">
        <v>0.75800000000000001</v>
      </c>
      <c r="F1277" s="20">
        <v>32.5</v>
      </c>
    </row>
    <row r="1278" spans="1:6" x14ac:dyDescent="0.4">
      <c r="A1278" s="21">
        <f t="shared" si="19"/>
        <v>45188.622407407405</v>
      </c>
      <c r="B1278" s="22">
        <v>45188</v>
      </c>
      <c r="C1278" s="15">
        <v>0.62240740740745504</v>
      </c>
      <c r="D1278" s="20">
        <v>0</v>
      </c>
      <c r="E1278" s="20">
        <v>0.75800000000000001</v>
      </c>
      <c r="F1278" s="20">
        <v>32.5</v>
      </c>
    </row>
    <row r="1279" spans="1:6" x14ac:dyDescent="0.4">
      <c r="A1279" s="21">
        <f t="shared" si="19"/>
        <v>45188.622418981482</v>
      </c>
      <c r="B1279" s="22">
        <v>45188</v>
      </c>
      <c r="C1279" s="15">
        <v>0.62241898148152897</v>
      </c>
      <c r="D1279" s="20">
        <v>0</v>
      </c>
      <c r="E1279" s="20">
        <v>0.75800000000000001</v>
      </c>
      <c r="F1279" s="20">
        <v>32.5</v>
      </c>
    </row>
    <row r="1280" spans="1:6" x14ac:dyDescent="0.4">
      <c r="A1280" s="21">
        <f t="shared" si="19"/>
        <v>45188.622430555559</v>
      </c>
      <c r="B1280" s="22">
        <v>45188</v>
      </c>
      <c r="C1280" s="15">
        <v>0.622430555555603</v>
      </c>
      <c r="D1280" s="20">
        <v>0</v>
      </c>
      <c r="E1280" s="20">
        <v>0.75800000000000001</v>
      </c>
      <c r="F1280" s="20">
        <v>32.4</v>
      </c>
    </row>
    <row r="1281" spans="1:6" x14ac:dyDescent="0.4">
      <c r="A1281" s="21">
        <f t="shared" si="19"/>
        <v>45188.622442129628</v>
      </c>
      <c r="B1281" s="22">
        <v>45188</v>
      </c>
      <c r="C1281" s="15">
        <v>0.62244212962967704</v>
      </c>
      <c r="D1281" s="20">
        <v>0</v>
      </c>
      <c r="E1281" s="20">
        <v>0.75800000000000001</v>
      </c>
      <c r="F1281" s="20">
        <v>32.4</v>
      </c>
    </row>
    <row r="1282" spans="1:6" x14ac:dyDescent="0.4">
      <c r="A1282" s="21">
        <f t="shared" ref="A1282:A1345" si="20">B1282+C1282+D1282/24/60/60/1000</f>
        <v>45188.622453703705</v>
      </c>
      <c r="B1282" s="22">
        <v>45188</v>
      </c>
      <c r="C1282" s="15">
        <v>0.62245370370375197</v>
      </c>
      <c r="D1282" s="20">
        <v>0</v>
      </c>
      <c r="E1282" s="20">
        <v>0.75800000000000001</v>
      </c>
      <c r="F1282" s="20">
        <v>32.4</v>
      </c>
    </row>
    <row r="1283" spans="1:6" x14ac:dyDescent="0.4">
      <c r="A1283" s="21">
        <f t="shared" si="20"/>
        <v>45188.622465277775</v>
      </c>
      <c r="B1283" s="22">
        <v>45188</v>
      </c>
      <c r="C1283" s="15">
        <v>0.62246527777782601</v>
      </c>
      <c r="D1283" s="20">
        <v>0</v>
      </c>
      <c r="E1283" s="20">
        <v>0.75800000000000001</v>
      </c>
      <c r="F1283" s="20">
        <v>32.4</v>
      </c>
    </row>
    <row r="1284" spans="1:6" x14ac:dyDescent="0.4">
      <c r="A1284" s="21">
        <f t="shared" si="20"/>
        <v>45188.622476851851</v>
      </c>
      <c r="B1284" s="22">
        <v>45188</v>
      </c>
      <c r="C1284" s="15">
        <v>0.62247685185190005</v>
      </c>
      <c r="D1284" s="20">
        <v>0</v>
      </c>
      <c r="E1284" s="20">
        <v>0.75800000000000001</v>
      </c>
      <c r="F1284" s="20">
        <v>32.4</v>
      </c>
    </row>
    <row r="1285" spans="1:6" x14ac:dyDescent="0.4">
      <c r="A1285" s="21">
        <f t="shared" si="20"/>
        <v>45188.622488425928</v>
      </c>
      <c r="B1285" s="22">
        <v>45188</v>
      </c>
      <c r="C1285" s="15">
        <v>0.62248842592597398</v>
      </c>
      <c r="D1285" s="20">
        <v>0</v>
      </c>
      <c r="E1285" s="20">
        <v>0.75800000000000001</v>
      </c>
      <c r="F1285" s="20">
        <v>32.4</v>
      </c>
    </row>
    <row r="1286" spans="1:6" x14ac:dyDescent="0.4">
      <c r="A1286" s="21">
        <f t="shared" si="20"/>
        <v>45188.622499999998</v>
      </c>
      <c r="B1286" s="22">
        <v>45188</v>
      </c>
      <c r="C1286" s="15">
        <v>0.62250000000004801</v>
      </c>
      <c r="D1286" s="20">
        <v>0</v>
      </c>
      <c r="E1286" s="20">
        <v>0.75800000000000001</v>
      </c>
      <c r="F1286" s="20">
        <v>32.4</v>
      </c>
    </row>
    <row r="1287" spans="1:6" x14ac:dyDescent="0.4">
      <c r="A1287" s="21">
        <f t="shared" si="20"/>
        <v>45188.622511574074</v>
      </c>
      <c r="B1287" s="22">
        <v>45188</v>
      </c>
      <c r="C1287" s="15">
        <v>0.62251157407412205</v>
      </c>
      <c r="D1287" s="20">
        <v>0</v>
      </c>
      <c r="E1287" s="20">
        <v>0.75800000000000001</v>
      </c>
      <c r="F1287" s="20">
        <v>32.4</v>
      </c>
    </row>
    <row r="1288" spans="1:6" x14ac:dyDescent="0.4">
      <c r="A1288" s="21">
        <f t="shared" si="20"/>
        <v>45188.622523148151</v>
      </c>
      <c r="B1288" s="22">
        <v>45188</v>
      </c>
      <c r="C1288" s="15">
        <v>0.62252314814819598</v>
      </c>
      <c r="D1288" s="20">
        <v>0</v>
      </c>
      <c r="E1288" s="20">
        <v>0.75800000000000001</v>
      </c>
      <c r="F1288" s="20">
        <v>32.4</v>
      </c>
    </row>
    <row r="1289" spans="1:6" x14ac:dyDescent="0.4">
      <c r="A1289" s="21">
        <f t="shared" si="20"/>
        <v>45188.622534722221</v>
      </c>
      <c r="B1289" s="22">
        <v>45188</v>
      </c>
      <c r="C1289" s="15">
        <v>0.62253472222227102</v>
      </c>
      <c r="D1289" s="20">
        <v>0</v>
      </c>
      <c r="E1289" s="20">
        <v>0.75800000000000001</v>
      </c>
      <c r="F1289" s="20">
        <v>32.4</v>
      </c>
    </row>
    <row r="1290" spans="1:6" x14ac:dyDescent="0.4">
      <c r="A1290" s="21">
        <f t="shared" si="20"/>
        <v>45188.622546296298</v>
      </c>
      <c r="B1290" s="22">
        <v>45188</v>
      </c>
      <c r="C1290" s="15">
        <v>0.62254629629634495</v>
      </c>
      <c r="D1290" s="20">
        <v>0</v>
      </c>
      <c r="E1290" s="20">
        <v>0.75800000000000001</v>
      </c>
      <c r="F1290" s="20">
        <v>32.4</v>
      </c>
    </row>
    <row r="1291" spans="1:6" x14ac:dyDescent="0.4">
      <c r="A1291" s="21">
        <f t="shared" si="20"/>
        <v>45188.622557870367</v>
      </c>
      <c r="B1291" s="22">
        <v>45188</v>
      </c>
      <c r="C1291" s="15">
        <v>0.62255787037041899</v>
      </c>
      <c r="D1291" s="20">
        <v>0</v>
      </c>
      <c r="E1291" s="20">
        <v>0.75800000000000001</v>
      </c>
      <c r="F1291" s="20">
        <v>32.4</v>
      </c>
    </row>
    <row r="1292" spans="1:6" x14ac:dyDescent="0.4">
      <c r="A1292" s="21">
        <f t="shared" si="20"/>
        <v>45188.622569444444</v>
      </c>
      <c r="B1292" s="22">
        <v>45188</v>
      </c>
      <c r="C1292" s="15">
        <v>0.62256944444449303</v>
      </c>
      <c r="D1292" s="20">
        <v>0</v>
      </c>
      <c r="E1292" s="20">
        <v>0.75800000000000001</v>
      </c>
      <c r="F1292" s="20">
        <v>32.4</v>
      </c>
    </row>
    <row r="1293" spans="1:6" x14ac:dyDescent="0.4">
      <c r="A1293" s="21">
        <f t="shared" si="20"/>
        <v>45188.622581018521</v>
      </c>
      <c r="B1293" s="22">
        <v>45188</v>
      </c>
      <c r="C1293" s="15">
        <v>0.62258101851856695</v>
      </c>
      <c r="D1293" s="20">
        <v>0</v>
      </c>
      <c r="E1293" s="20">
        <v>0.75800000000000001</v>
      </c>
      <c r="F1293" s="20">
        <v>32.4</v>
      </c>
    </row>
    <row r="1294" spans="1:6" x14ac:dyDescent="0.4">
      <c r="A1294" s="21">
        <f t="shared" si="20"/>
        <v>45188.62259259259</v>
      </c>
      <c r="B1294" s="22">
        <v>45188</v>
      </c>
      <c r="C1294" s="15">
        <v>0.62259259259264099</v>
      </c>
      <c r="D1294" s="20">
        <v>0</v>
      </c>
      <c r="E1294" s="20">
        <v>0.75800000000000001</v>
      </c>
      <c r="F1294" s="20">
        <v>32.4</v>
      </c>
    </row>
    <row r="1295" spans="1:6" x14ac:dyDescent="0.4">
      <c r="A1295" s="21">
        <f t="shared" si="20"/>
        <v>45188.622604166667</v>
      </c>
      <c r="B1295" s="22">
        <v>45188</v>
      </c>
      <c r="C1295" s="15">
        <v>0.62260416666671503</v>
      </c>
      <c r="D1295" s="20">
        <v>0</v>
      </c>
      <c r="E1295" s="20">
        <v>0.75800000000000001</v>
      </c>
      <c r="F1295" s="20">
        <v>32.4</v>
      </c>
    </row>
    <row r="1296" spans="1:6" x14ac:dyDescent="0.4">
      <c r="A1296" s="21">
        <f t="shared" si="20"/>
        <v>45188.622615740744</v>
      </c>
      <c r="B1296" s="22">
        <v>45188</v>
      </c>
      <c r="C1296" s="15">
        <v>0.62261574074078996</v>
      </c>
      <c r="D1296" s="20">
        <v>0</v>
      </c>
      <c r="E1296" s="20">
        <v>0.75800000000000001</v>
      </c>
      <c r="F1296" s="20">
        <v>32.4</v>
      </c>
    </row>
    <row r="1297" spans="1:6" x14ac:dyDescent="0.4">
      <c r="A1297" s="21">
        <f t="shared" si="20"/>
        <v>45188.622627314813</v>
      </c>
      <c r="B1297" s="22">
        <v>45188</v>
      </c>
      <c r="C1297" s="15">
        <v>0.622627314814864</v>
      </c>
      <c r="D1297" s="20">
        <v>0</v>
      </c>
      <c r="E1297" s="20">
        <v>0.75800000000000001</v>
      </c>
      <c r="F1297" s="20">
        <v>32.4</v>
      </c>
    </row>
    <row r="1298" spans="1:6" x14ac:dyDescent="0.4">
      <c r="A1298" s="21">
        <f t="shared" si="20"/>
        <v>45188.62263888889</v>
      </c>
      <c r="B1298" s="22">
        <v>45188</v>
      </c>
      <c r="C1298" s="15">
        <v>0.62263888888893804</v>
      </c>
      <c r="D1298" s="20">
        <v>0</v>
      </c>
      <c r="E1298" s="20">
        <v>0.75800000000000001</v>
      </c>
      <c r="F1298" s="20">
        <v>32.4</v>
      </c>
    </row>
    <row r="1299" spans="1:6" x14ac:dyDescent="0.4">
      <c r="A1299" s="21">
        <f t="shared" si="20"/>
        <v>45188.622650462959</v>
      </c>
      <c r="B1299" s="22">
        <v>45188</v>
      </c>
      <c r="C1299" s="15">
        <v>0.62265046296301196</v>
      </c>
      <c r="D1299" s="20">
        <v>0</v>
      </c>
      <c r="E1299" s="20">
        <v>0.75800000000000001</v>
      </c>
      <c r="F1299" s="20">
        <v>32.4</v>
      </c>
    </row>
    <row r="1300" spans="1:6" x14ac:dyDescent="0.4">
      <c r="A1300" s="21">
        <f t="shared" si="20"/>
        <v>45188.622662037036</v>
      </c>
      <c r="B1300" s="22">
        <v>45188</v>
      </c>
      <c r="C1300" s="15">
        <v>0.622662037037086</v>
      </c>
      <c r="D1300" s="20">
        <v>0</v>
      </c>
      <c r="E1300" s="20">
        <v>0.75800000000000001</v>
      </c>
      <c r="F1300" s="20">
        <v>32.4</v>
      </c>
    </row>
    <row r="1301" spans="1:6" x14ac:dyDescent="0.4">
      <c r="A1301" s="21">
        <f t="shared" si="20"/>
        <v>45188.622673611113</v>
      </c>
      <c r="B1301" s="22">
        <v>45188</v>
      </c>
      <c r="C1301" s="15">
        <v>0.62267361111116004</v>
      </c>
      <c r="D1301" s="20">
        <v>0</v>
      </c>
      <c r="E1301" s="20">
        <v>0.75800000000000001</v>
      </c>
      <c r="F1301" s="20">
        <v>32.4</v>
      </c>
    </row>
    <row r="1302" spans="1:6" x14ac:dyDescent="0.4">
      <c r="A1302" s="21">
        <f t="shared" si="20"/>
        <v>45188.622685185182</v>
      </c>
      <c r="B1302" s="22">
        <v>45188</v>
      </c>
      <c r="C1302" s="15">
        <v>0.62268518518523497</v>
      </c>
      <c r="D1302" s="20">
        <v>0</v>
      </c>
      <c r="E1302" s="20">
        <v>0.75800000000000001</v>
      </c>
      <c r="F1302" s="20">
        <v>32.4</v>
      </c>
    </row>
    <row r="1303" spans="1:6" x14ac:dyDescent="0.4">
      <c r="A1303" s="21">
        <f t="shared" si="20"/>
        <v>45188.622696759259</v>
      </c>
      <c r="B1303" s="22">
        <v>45188</v>
      </c>
      <c r="C1303" s="15">
        <v>0.62269675925930901</v>
      </c>
      <c r="D1303" s="20">
        <v>0</v>
      </c>
      <c r="E1303" s="20">
        <v>0.75800000000000001</v>
      </c>
      <c r="F1303" s="20">
        <v>32.4</v>
      </c>
    </row>
    <row r="1304" spans="1:6" x14ac:dyDescent="0.4">
      <c r="A1304" s="21">
        <f t="shared" si="20"/>
        <v>45188.622708333336</v>
      </c>
      <c r="B1304" s="22">
        <v>45188</v>
      </c>
      <c r="C1304" s="15">
        <v>0.62270833333338305</v>
      </c>
      <c r="D1304" s="20">
        <v>0</v>
      </c>
      <c r="E1304" s="20">
        <v>0.75800000000000001</v>
      </c>
      <c r="F1304" s="20">
        <v>32.4</v>
      </c>
    </row>
    <row r="1305" spans="1:6" x14ac:dyDescent="0.4">
      <c r="A1305" s="21">
        <f t="shared" si="20"/>
        <v>45188.622719907406</v>
      </c>
      <c r="B1305" s="22">
        <v>45188</v>
      </c>
      <c r="C1305" s="15">
        <v>0.62271990740745697</v>
      </c>
      <c r="D1305" s="20">
        <v>0</v>
      </c>
      <c r="E1305" s="20">
        <v>0.75800000000000001</v>
      </c>
      <c r="F1305" s="20">
        <v>32.4</v>
      </c>
    </row>
    <row r="1306" spans="1:6" x14ac:dyDescent="0.4">
      <c r="A1306" s="21">
        <f t="shared" si="20"/>
        <v>45188.622731481482</v>
      </c>
      <c r="B1306" s="22">
        <v>45188</v>
      </c>
      <c r="C1306" s="15">
        <v>0.62273148148153101</v>
      </c>
      <c r="D1306" s="20">
        <v>0</v>
      </c>
      <c r="E1306" s="20">
        <v>0.75800000000000001</v>
      </c>
      <c r="F1306" s="20">
        <v>32.4</v>
      </c>
    </row>
    <row r="1307" spans="1:6" x14ac:dyDescent="0.4">
      <c r="A1307" s="21">
        <f t="shared" si="20"/>
        <v>45188.622743055559</v>
      </c>
      <c r="B1307" s="22">
        <v>45188</v>
      </c>
      <c r="C1307" s="15">
        <v>0.62274305555560505</v>
      </c>
      <c r="D1307" s="20">
        <v>0</v>
      </c>
      <c r="E1307" s="20">
        <v>0.75800000000000001</v>
      </c>
      <c r="F1307" s="20">
        <v>32.4</v>
      </c>
    </row>
    <row r="1308" spans="1:6" x14ac:dyDescent="0.4">
      <c r="A1308" s="21">
        <f t="shared" si="20"/>
        <v>45188.622754629629</v>
      </c>
      <c r="B1308" s="22">
        <v>45188</v>
      </c>
      <c r="C1308" s="15">
        <v>0.62275462962967898</v>
      </c>
      <c r="D1308" s="20">
        <v>0</v>
      </c>
      <c r="E1308" s="20">
        <v>0.75800000000000001</v>
      </c>
      <c r="F1308" s="20">
        <v>32.4</v>
      </c>
    </row>
    <row r="1309" spans="1:6" x14ac:dyDescent="0.4">
      <c r="A1309" s="21">
        <f t="shared" si="20"/>
        <v>45188.622766203705</v>
      </c>
      <c r="B1309" s="22">
        <v>45188</v>
      </c>
      <c r="C1309" s="15">
        <v>0.62276620370375402</v>
      </c>
      <c r="D1309" s="20">
        <v>0</v>
      </c>
      <c r="E1309" s="20">
        <v>0.75800000000000001</v>
      </c>
      <c r="F1309" s="20">
        <v>32.4</v>
      </c>
    </row>
    <row r="1310" spans="1:6" x14ac:dyDescent="0.4">
      <c r="A1310" s="21">
        <f t="shared" si="20"/>
        <v>45188.622777777775</v>
      </c>
      <c r="B1310" s="22">
        <v>45188</v>
      </c>
      <c r="C1310" s="15">
        <v>0.62277777777782795</v>
      </c>
      <c r="D1310" s="20">
        <v>0</v>
      </c>
      <c r="E1310" s="20">
        <v>0.75800000000000001</v>
      </c>
      <c r="F1310" s="20">
        <v>32.4</v>
      </c>
    </row>
    <row r="1311" spans="1:6" x14ac:dyDescent="0.4">
      <c r="A1311" s="21">
        <f t="shared" si="20"/>
        <v>45188.622789351852</v>
      </c>
      <c r="B1311" s="22">
        <v>45188</v>
      </c>
      <c r="C1311" s="15">
        <v>0.62278935185190198</v>
      </c>
      <c r="D1311" s="20">
        <v>0</v>
      </c>
      <c r="E1311" s="20">
        <v>0.75800000000000001</v>
      </c>
      <c r="F1311" s="20">
        <v>32.4</v>
      </c>
    </row>
    <row r="1312" spans="1:6" x14ac:dyDescent="0.4">
      <c r="A1312" s="21">
        <f t="shared" si="20"/>
        <v>45188.622800925928</v>
      </c>
      <c r="B1312" s="22">
        <v>45188</v>
      </c>
      <c r="C1312" s="15">
        <v>0.62280092592597602</v>
      </c>
      <c r="D1312" s="20">
        <v>0</v>
      </c>
      <c r="E1312" s="20">
        <v>0.75800000000000001</v>
      </c>
      <c r="F1312" s="20">
        <v>32.4</v>
      </c>
    </row>
    <row r="1313" spans="1:6" x14ac:dyDescent="0.4">
      <c r="A1313" s="21">
        <f t="shared" si="20"/>
        <v>45188.622812499998</v>
      </c>
      <c r="B1313" s="22">
        <v>45188</v>
      </c>
      <c r="C1313" s="15">
        <v>0.62281250000004995</v>
      </c>
      <c r="D1313" s="20">
        <v>0</v>
      </c>
      <c r="E1313" s="20">
        <v>0.75800000000000001</v>
      </c>
      <c r="F1313" s="20">
        <v>32.4</v>
      </c>
    </row>
    <row r="1314" spans="1:6" x14ac:dyDescent="0.4">
      <c r="A1314" s="21">
        <f t="shared" si="20"/>
        <v>45188.622824074075</v>
      </c>
      <c r="B1314" s="22">
        <v>45188</v>
      </c>
      <c r="C1314" s="15">
        <v>0.62282407407412399</v>
      </c>
      <c r="D1314" s="20">
        <v>0</v>
      </c>
      <c r="E1314" s="20">
        <v>0.75800000000000001</v>
      </c>
      <c r="F1314" s="20">
        <v>32.4</v>
      </c>
    </row>
    <row r="1315" spans="1:6" x14ac:dyDescent="0.4">
      <c r="A1315" s="21">
        <f t="shared" si="20"/>
        <v>45188.622835648152</v>
      </c>
      <c r="B1315" s="22">
        <v>45188</v>
      </c>
      <c r="C1315" s="15">
        <v>0.62283564814819803</v>
      </c>
      <c r="D1315" s="20">
        <v>0</v>
      </c>
      <c r="E1315" s="20">
        <v>0.75800000000000001</v>
      </c>
      <c r="F1315" s="20">
        <v>32.4</v>
      </c>
    </row>
    <row r="1316" spans="1:6" x14ac:dyDescent="0.4">
      <c r="A1316" s="21">
        <f t="shared" si="20"/>
        <v>45188.622847222221</v>
      </c>
      <c r="B1316" s="22">
        <v>45188</v>
      </c>
      <c r="C1316" s="15">
        <v>0.62284722222227296</v>
      </c>
      <c r="D1316" s="20">
        <v>0</v>
      </c>
      <c r="E1316" s="20">
        <v>0.75800000000000001</v>
      </c>
      <c r="F1316" s="20">
        <v>32.299999999999997</v>
      </c>
    </row>
    <row r="1317" spans="1:6" x14ac:dyDescent="0.4">
      <c r="A1317" s="21">
        <f t="shared" si="20"/>
        <v>45188.622858796298</v>
      </c>
      <c r="B1317" s="22">
        <v>45188</v>
      </c>
      <c r="C1317" s="15">
        <v>0.62285879629634699</v>
      </c>
      <c r="D1317" s="20">
        <v>0</v>
      </c>
      <c r="E1317" s="20">
        <v>0.75800000000000001</v>
      </c>
      <c r="F1317" s="20">
        <v>32.299999999999997</v>
      </c>
    </row>
    <row r="1318" spans="1:6" x14ac:dyDescent="0.4">
      <c r="A1318" s="21">
        <f t="shared" si="20"/>
        <v>45188.622870370367</v>
      </c>
      <c r="B1318" s="22">
        <v>45188</v>
      </c>
      <c r="C1318" s="15">
        <v>0.62287037037042103</v>
      </c>
      <c r="D1318" s="20">
        <v>0</v>
      </c>
      <c r="E1318" s="20">
        <v>0.75800000000000001</v>
      </c>
      <c r="F1318" s="20">
        <v>32.299999999999997</v>
      </c>
    </row>
    <row r="1319" spans="1:6" x14ac:dyDescent="0.4">
      <c r="A1319" s="21">
        <f t="shared" si="20"/>
        <v>45188.622881944444</v>
      </c>
      <c r="B1319" s="22">
        <v>45188</v>
      </c>
      <c r="C1319" s="15">
        <v>0.62288194444449496</v>
      </c>
      <c r="D1319" s="20">
        <v>0</v>
      </c>
      <c r="E1319" s="20">
        <v>0.75800000000000001</v>
      </c>
      <c r="F1319" s="20">
        <v>32.299999999999997</v>
      </c>
    </row>
    <row r="1320" spans="1:6" x14ac:dyDescent="0.4">
      <c r="A1320" s="21">
        <f t="shared" si="20"/>
        <v>45188.622893518521</v>
      </c>
      <c r="B1320" s="22">
        <v>45188</v>
      </c>
      <c r="C1320" s="15">
        <v>0.622893518518569</v>
      </c>
      <c r="D1320" s="20">
        <v>0</v>
      </c>
      <c r="E1320" s="20">
        <v>0.75800000000000001</v>
      </c>
      <c r="F1320" s="20">
        <v>32.299999999999997</v>
      </c>
    </row>
    <row r="1321" spans="1:6" x14ac:dyDescent="0.4">
      <c r="A1321" s="21">
        <f t="shared" si="20"/>
        <v>45188.62290509259</v>
      </c>
      <c r="B1321" s="22">
        <v>45188</v>
      </c>
      <c r="C1321" s="15">
        <v>0.62290509259264304</v>
      </c>
      <c r="D1321" s="20">
        <v>0</v>
      </c>
      <c r="E1321" s="20">
        <v>0.75800000000000001</v>
      </c>
      <c r="F1321" s="20">
        <v>32.299999999999997</v>
      </c>
    </row>
    <row r="1322" spans="1:6" x14ac:dyDescent="0.4">
      <c r="A1322" s="21">
        <f t="shared" si="20"/>
        <v>45188.622916666667</v>
      </c>
      <c r="B1322" s="22">
        <v>45188</v>
      </c>
      <c r="C1322" s="15">
        <v>0.62291666666671797</v>
      </c>
      <c r="D1322" s="20">
        <v>0</v>
      </c>
      <c r="E1322" s="20">
        <v>0.75800000000000001</v>
      </c>
      <c r="F1322" s="20">
        <v>32.299999999999997</v>
      </c>
    </row>
    <row r="1323" spans="1:6" x14ac:dyDescent="0.4">
      <c r="A1323" s="21">
        <f t="shared" si="20"/>
        <v>45188.622928240744</v>
      </c>
      <c r="B1323" s="22">
        <v>45188</v>
      </c>
      <c r="C1323" s="15">
        <v>0.62292824074079201</v>
      </c>
      <c r="D1323" s="20">
        <v>0</v>
      </c>
      <c r="E1323" s="20">
        <v>0.75800000000000001</v>
      </c>
      <c r="F1323" s="20">
        <v>32.299999999999997</v>
      </c>
    </row>
    <row r="1324" spans="1:6" x14ac:dyDescent="0.4">
      <c r="A1324" s="21">
        <f t="shared" si="20"/>
        <v>45188.622939814813</v>
      </c>
      <c r="B1324" s="22">
        <v>45188</v>
      </c>
      <c r="C1324" s="15">
        <v>0.62293981481486604</v>
      </c>
      <c r="D1324" s="20">
        <v>0</v>
      </c>
      <c r="E1324" s="20">
        <v>0.75800000000000001</v>
      </c>
      <c r="F1324" s="20">
        <v>32.299999999999997</v>
      </c>
    </row>
    <row r="1325" spans="1:6" x14ac:dyDescent="0.4">
      <c r="A1325" s="21">
        <f t="shared" si="20"/>
        <v>45188.62295138889</v>
      </c>
      <c r="B1325" s="22">
        <v>45188</v>
      </c>
      <c r="C1325" s="15">
        <v>0.62295138888893997</v>
      </c>
      <c r="D1325" s="20">
        <v>0</v>
      </c>
      <c r="E1325" s="20">
        <v>0.75800000000000001</v>
      </c>
      <c r="F1325" s="20">
        <v>32.299999999999997</v>
      </c>
    </row>
    <row r="1326" spans="1:6" x14ac:dyDescent="0.4">
      <c r="A1326" s="21">
        <f t="shared" si="20"/>
        <v>45188.62296296296</v>
      </c>
      <c r="B1326" s="22">
        <v>45188</v>
      </c>
      <c r="C1326" s="15">
        <v>0.62296296296301401</v>
      </c>
      <c r="D1326" s="20">
        <v>0</v>
      </c>
      <c r="E1326" s="20">
        <v>0.75800000000000001</v>
      </c>
      <c r="F1326" s="20">
        <v>32.299999999999997</v>
      </c>
    </row>
    <row r="1327" spans="1:6" x14ac:dyDescent="0.4">
      <c r="A1327" s="21">
        <f t="shared" si="20"/>
        <v>45188.622974537036</v>
      </c>
      <c r="B1327" s="22">
        <v>45188</v>
      </c>
      <c r="C1327" s="15">
        <v>0.62297453703708805</v>
      </c>
      <c r="D1327" s="20">
        <v>0</v>
      </c>
      <c r="E1327" s="20">
        <v>0.75800000000000001</v>
      </c>
      <c r="F1327" s="20">
        <v>32.299999999999997</v>
      </c>
    </row>
    <row r="1328" spans="1:6" x14ac:dyDescent="0.4">
      <c r="A1328" s="21">
        <f t="shared" si="20"/>
        <v>45188.622986111113</v>
      </c>
      <c r="B1328" s="22">
        <v>45188</v>
      </c>
      <c r="C1328" s="15">
        <v>0.62298611111116198</v>
      </c>
      <c r="D1328" s="20">
        <v>0</v>
      </c>
      <c r="E1328" s="20">
        <v>0.75800000000000001</v>
      </c>
      <c r="F1328" s="20">
        <v>32.299999999999997</v>
      </c>
    </row>
    <row r="1329" spans="1:6" x14ac:dyDescent="0.4">
      <c r="A1329" s="21">
        <f t="shared" si="20"/>
        <v>45188.622997685183</v>
      </c>
      <c r="B1329" s="22">
        <v>45188</v>
      </c>
      <c r="C1329" s="15">
        <v>0.62299768518523702</v>
      </c>
      <c r="D1329" s="20">
        <v>0</v>
      </c>
      <c r="E1329" s="20">
        <v>0.75800000000000001</v>
      </c>
      <c r="F1329" s="20">
        <v>32.299999999999997</v>
      </c>
    </row>
    <row r="1330" spans="1:6" x14ac:dyDescent="0.4">
      <c r="A1330" s="21">
        <f t="shared" si="20"/>
        <v>45188.62300925926</v>
      </c>
      <c r="B1330" s="22">
        <v>45188</v>
      </c>
      <c r="C1330" s="15">
        <v>0.62300925925931105</v>
      </c>
      <c r="D1330" s="20">
        <v>0</v>
      </c>
      <c r="E1330" s="20">
        <v>0.75800000000000001</v>
      </c>
      <c r="F1330" s="20">
        <v>32.299999999999997</v>
      </c>
    </row>
    <row r="1331" spans="1:6" x14ac:dyDescent="0.4">
      <c r="A1331" s="21">
        <f t="shared" si="20"/>
        <v>45188.623020833336</v>
      </c>
      <c r="B1331" s="22">
        <v>45188</v>
      </c>
      <c r="C1331" s="15">
        <v>0.62302083333338498</v>
      </c>
      <c r="D1331" s="20">
        <v>0</v>
      </c>
      <c r="E1331" s="20">
        <v>0.75800000000000001</v>
      </c>
      <c r="F1331" s="20">
        <v>32.299999999999997</v>
      </c>
    </row>
    <row r="1332" spans="1:6" x14ac:dyDescent="0.4">
      <c r="A1332" s="21">
        <f t="shared" si="20"/>
        <v>45188.623032407406</v>
      </c>
      <c r="B1332" s="22">
        <v>45188</v>
      </c>
      <c r="C1332" s="15">
        <v>0.62303240740745902</v>
      </c>
      <c r="D1332" s="20">
        <v>0</v>
      </c>
      <c r="E1332" s="20">
        <v>0.75800000000000001</v>
      </c>
      <c r="F1332" s="20">
        <v>32.299999999999997</v>
      </c>
    </row>
    <row r="1333" spans="1:6" x14ac:dyDescent="0.4">
      <c r="A1333" s="21">
        <f t="shared" si="20"/>
        <v>45188.623043981483</v>
      </c>
      <c r="B1333" s="22">
        <v>45188</v>
      </c>
      <c r="C1333" s="15">
        <v>0.62304398148153295</v>
      </c>
      <c r="D1333" s="20">
        <v>0</v>
      </c>
      <c r="E1333" s="20">
        <v>0.75800000000000001</v>
      </c>
      <c r="F1333" s="20">
        <v>32.299999999999997</v>
      </c>
    </row>
    <row r="1334" spans="1:6" x14ac:dyDescent="0.4">
      <c r="A1334" s="21">
        <f t="shared" si="20"/>
        <v>45188.623055555552</v>
      </c>
      <c r="B1334" s="22">
        <v>45188</v>
      </c>
      <c r="C1334" s="15">
        <v>0.62305555555560699</v>
      </c>
      <c r="D1334" s="20">
        <v>0</v>
      </c>
      <c r="E1334" s="20">
        <v>0.75800000000000001</v>
      </c>
      <c r="F1334" s="20">
        <v>32.299999999999997</v>
      </c>
    </row>
    <row r="1335" spans="1:6" x14ac:dyDescent="0.4">
      <c r="A1335" s="21">
        <f t="shared" si="20"/>
        <v>45188.623067129629</v>
      </c>
      <c r="B1335" s="22">
        <v>45188</v>
      </c>
      <c r="C1335" s="15">
        <v>0.62306712962968103</v>
      </c>
      <c r="D1335" s="20">
        <v>0</v>
      </c>
      <c r="E1335" s="20">
        <v>0.75800000000000001</v>
      </c>
      <c r="F1335" s="20">
        <v>32.299999999999997</v>
      </c>
    </row>
    <row r="1336" spans="1:6" x14ac:dyDescent="0.4">
      <c r="A1336" s="21">
        <f t="shared" si="20"/>
        <v>45188.623078703706</v>
      </c>
      <c r="B1336" s="22">
        <v>45188</v>
      </c>
      <c r="C1336" s="15">
        <v>0.62307870370375595</v>
      </c>
      <c r="D1336" s="20">
        <v>0</v>
      </c>
      <c r="E1336" s="20">
        <v>0.75800000000000001</v>
      </c>
      <c r="F1336" s="20">
        <v>32.299999999999997</v>
      </c>
    </row>
    <row r="1337" spans="1:6" x14ac:dyDescent="0.4">
      <c r="A1337" s="21">
        <f t="shared" si="20"/>
        <v>45188.623090277775</v>
      </c>
      <c r="B1337" s="22">
        <v>45188</v>
      </c>
      <c r="C1337" s="15">
        <v>0.62309027777782999</v>
      </c>
      <c r="D1337" s="20">
        <v>0</v>
      </c>
      <c r="E1337" s="20">
        <v>0.75800000000000001</v>
      </c>
      <c r="F1337" s="20">
        <v>32.299999999999997</v>
      </c>
    </row>
    <row r="1338" spans="1:6" x14ac:dyDescent="0.4">
      <c r="A1338" s="21">
        <f t="shared" si="20"/>
        <v>45188.623101851852</v>
      </c>
      <c r="B1338" s="22">
        <v>45188</v>
      </c>
      <c r="C1338" s="15">
        <v>0.62310185185190403</v>
      </c>
      <c r="D1338" s="20">
        <v>0</v>
      </c>
      <c r="E1338" s="20">
        <v>0.75800000000000001</v>
      </c>
      <c r="F1338" s="20">
        <v>32.299999999999997</v>
      </c>
    </row>
    <row r="1339" spans="1:6" x14ac:dyDescent="0.4">
      <c r="A1339" s="21">
        <f t="shared" si="20"/>
        <v>45188.623113425929</v>
      </c>
      <c r="B1339" s="22">
        <v>45188</v>
      </c>
      <c r="C1339" s="15">
        <v>0.62311342592597796</v>
      </c>
      <c r="D1339" s="20">
        <v>0</v>
      </c>
      <c r="E1339" s="20">
        <v>0.75800000000000001</v>
      </c>
      <c r="F1339" s="20">
        <v>32.299999999999997</v>
      </c>
    </row>
    <row r="1340" spans="1:6" x14ac:dyDescent="0.4">
      <c r="A1340" s="21">
        <f t="shared" si="20"/>
        <v>45188.623124999998</v>
      </c>
      <c r="B1340" s="22">
        <v>45188</v>
      </c>
      <c r="C1340" s="15">
        <v>0.623125000000052</v>
      </c>
      <c r="D1340" s="20">
        <v>0</v>
      </c>
      <c r="E1340" s="20">
        <v>0.75800000000000001</v>
      </c>
      <c r="F1340" s="20">
        <v>32.299999999999997</v>
      </c>
    </row>
    <row r="1341" spans="1:6" x14ac:dyDescent="0.4">
      <c r="A1341" s="21">
        <f t="shared" si="20"/>
        <v>45188.623136574075</v>
      </c>
      <c r="B1341" s="22">
        <v>45188</v>
      </c>
      <c r="C1341" s="15">
        <v>0.62313657407412604</v>
      </c>
      <c r="D1341" s="20">
        <v>0</v>
      </c>
      <c r="E1341" s="20">
        <v>0.75800000000000001</v>
      </c>
      <c r="F1341" s="20">
        <v>32.299999999999997</v>
      </c>
    </row>
    <row r="1342" spans="1:6" x14ac:dyDescent="0.4">
      <c r="A1342" s="21">
        <f t="shared" si="20"/>
        <v>45188.623148148152</v>
      </c>
      <c r="B1342" s="22">
        <v>45188</v>
      </c>
      <c r="C1342" s="15">
        <v>0.62314814814820096</v>
      </c>
      <c r="D1342" s="20">
        <v>0</v>
      </c>
      <c r="E1342" s="20">
        <v>0.75800000000000001</v>
      </c>
      <c r="F1342" s="20">
        <v>32.299999999999997</v>
      </c>
    </row>
    <row r="1343" spans="1:6" x14ac:dyDescent="0.4">
      <c r="A1343" s="21">
        <f t="shared" si="20"/>
        <v>45188.623159722221</v>
      </c>
      <c r="B1343" s="22">
        <v>45188</v>
      </c>
      <c r="C1343" s="15">
        <v>0.623159722222275</v>
      </c>
      <c r="D1343" s="20">
        <v>0</v>
      </c>
      <c r="E1343" s="20">
        <v>0.75800000000000001</v>
      </c>
      <c r="F1343" s="20">
        <v>32.299999999999997</v>
      </c>
    </row>
    <row r="1344" spans="1:6" x14ac:dyDescent="0.4">
      <c r="A1344" s="21">
        <f t="shared" si="20"/>
        <v>45188.623171296298</v>
      </c>
      <c r="B1344" s="22">
        <v>45188</v>
      </c>
      <c r="C1344" s="15">
        <v>0.62317129629634904</v>
      </c>
      <c r="D1344" s="20">
        <v>0</v>
      </c>
      <c r="E1344" s="20">
        <v>0.75700000000000001</v>
      </c>
      <c r="F1344" s="20">
        <v>32.299999999999997</v>
      </c>
    </row>
    <row r="1345" spans="1:6" x14ac:dyDescent="0.4">
      <c r="A1345" s="21">
        <f t="shared" si="20"/>
        <v>45188.623182870368</v>
      </c>
      <c r="B1345" s="22">
        <v>45188</v>
      </c>
      <c r="C1345" s="15">
        <v>0.62318287037042297</v>
      </c>
      <c r="D1345" s="20">
        <v>0</v>
      </c>
      <c r="E1345" s="20">
        <v>0.75800000000000001</v>
      </c>
      <c r="F1345" s="20">
        <v>32.299999999999997</v>
      </c>
    </row>
    <row r="1346" spans="1:6" x14ac:dyDescent="0.4">
      <c r="A1346" s="21">
        <f t="shared" ref="A1346:A1409" si="21">B1346+C1346+D1346/24/60/60/1000</f>
        <v>45188.623194444444</v>
      </c>
      <c r="B1346" s="22">
        <v>45188</v>
      </c>
      <c r="C1346" s="15">
        <v>0.62319444444449701</v>
      </c>
      <c r="D1346" s="20">
        <v>0</v>
      </c>
      <c r="E1346" s="20">
        <v>0.75800000000000001</v>
      </c>
      <c r="F1346" s="20">
        <v>32.299999999999997</v>
      </c>
    </row>
    <row r="1347" spans="1:6" x14ac:dyDescent="0.4">
      <c r="A1347" s="21">
        <f t="shared" si="21"/>
        <v>45188.623206018521</v>
      </c>
      <c r="B1347" s="22">
        <v>45188</v>
      </c>
      <c r="C1347" s="15">
        <v>0.62320601851857105</v>
      </c>
      <c r="D1347" s="20">
        <v>0</v>
      </c>
      <c r="E1347" s="20">
        <v>0.75800000000000001</v>
      </c>
      <c r="F1347" s="20">
        <v>32.299999999999997</v>
      </c>
    </row>
    <row r="1348" spans="1:6" x14ac:dyDescent="0.4">
      <c r="A1348" s="21">
        <f t="shared" si="21"/>
        <v>45188.623217592591</v>
      </c>
      <c r="B1348" s="22">
        <v>45188</v>
      </c>
      <c r="C1348" s="15">
        <v>0.62321759259264498</v>
      </c>
      <c r="D1348" s="20">
        <v>0</v>
      </c>
      <c r="E1348" s="20">
        <v>0.75800000000000001</v>
      </c>
      <c r="F1348" s="20">
        <v>32.299999999999997</v>
      </c>
    </row>
    <row r="1349" spans="1:6" x14ac:dyDescent="0.4">
      <c r="A1349" s="21">
        <f t="shared" si="21"/>
        <v>45188.623229166667</v>
      </c>
      <c r="B1349" s="22">
        <v>45188</v>
      </c>
      <c r="C1349" s="15">
        <v>0.62322916666672001</v>
      </c>
      <c r="D1349" s="20">
        <v>0</v>
      </c>
      <c r="E1349" s="20">
        <v>0.75800000000000001</v>
      </c>
      <c r="F1349" s="20">
        <v>32.299999999999997</v>
      </c>
    </row>
    <row r="1350" spans="1:6" x14ac:dyDescent="0.4">
      <c r="A1350" s="21">
        <f t="shared" si="21"/>
        <v>45188.623240740744</v>
      </c>
      <c r="B1350" s="22">
        <v>45188</v>
      </c>
      <c r="C1350" s="15">
        <v>0.62324074074079405</v>
      </c>
      <c r="D1350" s="20">
        <v>0</v>
      </c>
      <c r="E1350" s="20">
        <v>0.75800000000000001</v>
      </c>
      <c r="F1350" s="20">
        <v>32.299999999999997</v>
      </c>
    </row>
    <row r="1351" spans="1:6" x14ac:dyDescent="0.4">
      <c r="A1351" s="21">
        <f t="shared" si="21"/>
        <v>45188.623252314814</v>
      </c>
      <c r="B1351" s="22">
        <v>45188</v>
      </c>
      <c r="C1351" s="15">
        <v>0.62325231481486798</v>
      </c>
      <c r="D1351" s="20">
        <v>0</v>
      </c>
      <c r="E1351" s="20">
        <v>0.75700000000000001</v>
      </c>
      <c r="F1351" s="20">
        <v>32.299999999999997</v>
      </c>
    </row>
    <row r="1352" spans="1:6" x14ac:dyDescent="0.4">
      <c r="A1352" s="21">
        <f t="shared" si="21"/>
        <v>45188.623263888891</v>
      </c>
      <c r="B1352" s="22">
        <v>45188</v>
      </c>
      <c r="C1352" s="15">
        <v>0.62326388888894202</v>
      </c>
      <c r="D1352" s="20">
        <v>0</v>
      </c>
      <c r="E1352" s="20">
        <v>0.75800000000000001</v>
      </c>
      <c r="F1352" s="20">
        <v>32.299999999999997</v>
      </c>
    </row>
    <row r="1353" spans="1:6" x14ac:dyDescent="0.4">
      <c r="A1353" s="21">
        <f t="shared" si="21"/>
        <v>45188.62327546296</v>
      </c>
      <c r="B1353" s="22">
        <v>45188</v>
      </c>
      <c r="C1353" s="15">
        <v>0.62327546296301595</v>
      </c>
      <c r="D1353" s="20">
        <v>0</v>
      </c>
      <c r="E1353" s="20">
        <v>0.75800000000000001</v>
      </c>
      <c r="F1353" s="20">
        <v>32.299999999999997</v>
      </c>
    </row>
    <row r="1354" spans="1:6" x14ac:dyDescent="0.4">
      <c r="A1354" s="21">
        <f t="shared" si="21"/>
        <v>45188.623287037037</v>
      </c>
      <c r="B1354" s="22">
        <v>45188</v>
      </c>
      <c r="C1354" s="15">
        <v>0.62328703703708999</v>
      </c>
      <c r="D1354" s="20">
        <v>0</v>
      </c>
      <c r="E1354" s="20">
        <v>0.75700000000000001</v>
      </c>
      <c r="F1354" s="20">
        <v>32.299999999999997</v>
      </c>
    </row>
    <row r="1355" spans="1:6" x14ac:dyDescent="0.4">
      <c r="A1355" s="21">
        <f t="shared" si="21"/>
        <v>45188.623298611114</v>
      </c>
      <c r="B1355" s="22">
        <v>45188</v>
      </c>
      <c r="C1355" s="15">
        <v>0.62329861111116402</v>
      </c>
      <c r="D1355" s="20">
        <v>0</v>
      </c>
      <c r="E1355" s="20">
        <v>0.75800000000000001</v>
      </c>
      <c r="F1355" s="20">
        <v>32.299999999999997</v>
      </c>
    </row>
    <row r="1356" spans="1:6" x14ac:dyDescent="0.4">
      <c r="A1356" s="21">
        <f t="shared" si="21"/>
        <v>45188.623310185183</v>
      </c>
      <c r="B1356" s="22">
        <v>45188</v>
      </c>
      <c r="C1356" s="15">
        <v>0.62331018518523895</v>
      </c>
      <c r="D1356" s="20">
        <v>0</v>
      </c>
      <c r="E1356" s="20">
        <v>0.75800000000000001</v>
      </c>
      <c r="F1356" s="20">
        <v>32.299999999999997</v>
      </c>
    </row>
    <row r="1357" spans="1:6" x14ac:dyDescent="0.4">
      <c r="A1357" s="21">
        <f t="shared" si="21"/>
        <v>45188.62332175926</v>
      </c>
      <c r="B1357" s="22">
        <v>45188</v>
      </c>
      <c r="C1357" s="15">
        <v>0.62332175925931299</v>
      </c>
      <c r="D1357" s="20">
        <v>0</v>
      </c>
      <c r="E1357" s="20">
        <v>0.75800000000000001</v>
      </c>
      <c r="F1357" s="20">
        <v>32.299999999999997</v>
      </c>
    </row>
    <row r="1358" spans="1:6" x14ac:dyDescent="0.4">
      <c r="A1358" s="21">
        <f t="shared" si="21"/>
        <v>45188.623333333337</v>
      </c>
      <c r="B1358" s="22">
        <v>45188</v>
      </c>
      <c r="C1358" s="15">
        <v>0.62333333333338703</v>
      </c>
      <c r="D1358" s="20">
        <v>0</v>
      </c>
      <c r="E1358" s="20">
        <v>0.75800000000000001</v>
      </c>
      <c r="F1358" s="20">
        <v>32.299999999999997</v>
      </c>
    </row>
    <row r="1359" spans="1:6" x14ac:dyDescent="0.4">
      <c r="A1359" s="21">
        <f t="shared" si="21"/>
        <v>45188.623344907406</v>
      </c>
      <c r="B1359" s="22">
        <v>45188</v>
      </c>
      <c r="C1359" s="15">
        <v>0.62334490740746096</v>
      </c>
      <c r="D1359" s="20">
        <v>0</v>
      </c>
      <c r="E1359" s="20">
        <v>0.75800000000000001</v>
      </c>
      <c r="F1359" s="20">
        <v>32.299999999999997</v>
      </c>
    </row>
    <row r="1360" spans="1:6" x14ac:dyDescent="0.4">
      <c r="A1360" s="21">
        <f t="shared" si="21"/>
        <v>45188.623356481483</v>
      </c>
      <c r="B1360" s="22">
        <v>45188</v>
      </c>
      <c r="C1360" s="15">
        <v>0.623356481481535</v>
      </c>
      <c r="D1360" s="20">
        <v>0</v>
      </c>
      <c r="E1360" s="20">
        <v>0.75800000000000001</v>
      </c>
      <c r="F1360" s="20">
        <v>32.299999999999997</v>
      </c>
    </row>
    <row r="1361" spans="1:6" x14ac:dyDescent="0.4">
      <c r="A1361" s="21">
        <f t="shared" si="21"/>
        <v>45188.623368055552</v>
      </c>
      <c r="B1361" s="22">
        <v>45188</v>
      </c>
      <c r="C1361" s="15">
        <v>0.62336805555560904</v>
      </c>
      <c r="D1361" s="20">
        <v>0</v>
      </c>
      <c r="E1361" s="20">
        <v>0.75800000000000001</v>
      </c>
      <c r="F1361" s="20">
        <v>32.200000000000003</v>
      </c>
    </row>
    <row r="1362" spans="1:6" x14ac:dyDescent="0.4">
      <c r="A1362" s="21">
        <f t="shared" si="21"/>
        <v>45188.623379629629</v>
      </c>
      <c r="B1362" s="22">
        <v>45188</v>
      </c>
      <c r="C1362" s="15">
        <v>0.62337962962968396</v>
      </c>
      <c r="D1362" s="20">
        <v>0</v>
      </c>
      <c r="E1362" s="20">
        <v>0.75800000000000001</v>
      </c>
      <c r="F1362" s="20">
        <v>32.200000000000003</v>
      </c>
    </row>
    <row r="1363" spans="1:6" x14ac:dyDescent="0.4">
      <c r="A1363" s="21">
        <f t="shared" si="21"/>
        <v>45188.623391203706</v>
      </c>
      <c r="B1363" s="22">
        <v>45188</v>
      </c>
      <c r="C1363" s="15">
        <v>0.623391203703758</v>
      </c>
      <c r="D1363" s="20">
        <v>0</v>
      </c>
      <c r="E1363" s="20">
        <v>0.75800000000000001</v>
      </c>
      <c r="F1363" s="20">
        <v>32.200000000000003</v>
      </c>
    </row>
    <row r="1364" spans="1:6" x14ac:dyDescent="0.4">
      <c r="A1364" s="21">
        <f t="shared" si="21"/>
        <v>45188.623402777775</v>
      </c>
      <c r="B1364" s="22">
        <v>45188</v>
      </c>
      <c r="C1364" s="15">
        <v>0.62340277777783204</v>
      </c>
      <c r="D1364" s="20">
        <v>0</v>
      </c>
      <c r="E1364" s="20">
        <v>0.75800000000000001</v>
      </c>
      <c r="F1364" s="20">
        <v>32.200000000000003</v>
      </c>
    </row>
    <row r="1365" spans="1:6" x14ac:dyDescent="0.4">
      <c r="A1365" s="21">
        <f t="shared" si="21"/>
        <v>45188.623414351852</v>
      </c>
      <c r="B1365" s="22">
        <v>45188</v>
      </c>
      <c r="C1365" s="15">
        <v>0.62341435185190597</v>
      </c>
      <c r="D1365" s="20">
        <v>0</v>
      </c>
      <c r="E1365" s="20">
        <v>0.75800000000000001</v>
      </c>
      <c r="F1365" s="20">
        <v>32.200000000000003</v>
      </c>
    </row>
    <row r="1366" spans="1:6" x14ac:dyDescent="0.4">
      <c r="A1366" s="21">
        <f t="shared" si="21"/>
        <v>45188.623425925929</v>
      </c>
      <c r="B1366" s="22">
        <v>45188</v>
      </c>
      <c r="C1366" s="15">
        <v>0.62342592592598001</v>
      </c>
      <c r="D1366" s="20">
        <v>0</v>
      </c>
      <c r="E1366" s="20">
        <v>0.75800000000000001</v>
      </c>
      <c r="F1366" s="20">
        <v>32.200000000000003</v>
      </c>
    </row>
    <row r="1367" spans="1:6" x14ac:dyDescent="0.4">
      <c r="A1367" s="21">
        <f t="shared" si="21"/>
        <v>45188.623437499999</v>
      </c>
      <c r="B1367" s="22">
        <v>45188</v>
      </c>
      <c r="C1367" s="15">
        <v>0.62343750000005405</v>
      </c>
      <c r="D1367" s="20">
        <v>0</v>
      </c>
      <c r="E1367" s="20">
        <v>0.75800000000000001</v>
      </c>
      <c r="F1367" s="20">
        <v>32.200000000000003</v>
      </c>
    </row>
    <row r="1368" spans="1:6" x14ac:dyDescent="0.4">
      <c r="A1368" s="21">
        <f t="shared" si="21"/>
        <v>45188.623449074075</v>
      </c>
      <c r="B1368" s="22">
        <v>45188</v>
      </c>
      <c r="C1368" s="15">
        <v>0.62344907407412797</v>
      </c>
      <c r="D1368" s="20">
        <v>0</v>
      </c>
      <c r="E1368" s="20">
        <v>0.75800000000000001</v>
      </c>
      <c r="F1368" s="20">
        <v>32.200000000000003</v>
      </c>
    </row>
    <row r="1369" spans="1:6" x14ac:dyDescent="0.4">
      <c r="A1369" s="21">
        <f t="shared" si="21"/>
        <v>45188.623460648145</v>
      </c>
      <c r="B1369" s="22">
        <v>45188</v>
      </c>
      <c r="C1369" s="15">
        <v>0.62346064814820301</v>
      </c>
      <c r="D1369" s="20">
        <v>0</v>
      </c>
      <c r="E1369" s="20">
        <v>0.75800000000000001</v>
      </c>
      <c r="F1369" s="20">
        <v>32.200000000000003</v>
      </c>
    </row>
    <row r="1370" spans="1:6" x14ac:dyDescent="0.4">
      <c r="A1370" s="21">
        <f t="shared" si="21"/>
        <v>45188.623472222222</v>
      </c>
      <c r="B1370" s="22">
        <v>45188</v>
      </c>
      <c r="C1370" s="15">
        <v>0.62347222222227705</v>
      </c>
      <c r="D1370" s="20">
        <v>0</v>
      </c>
      <c r="E1370" s="20">
        <v>0.75800000000000001</v>
      </c>
      <c r="F1370" s="20">
        <v>32.200000000000003</v>
      </c>
    </row>
    <row r="1371" spans="1:6" x14ac:dyDescent="0.4">
      <c r="A1371" s="21">
        <f t="shared" si="21"/>
        <v>45188.623483796298</v>
      </c>
      <c r="B1371" s="22">
        <v>45188</v>
      </c>
      <c r="C1371" s="15">
        <v>0.62348379629635098</v>
      </c>
      <c r="D1371" s="20">
        <v>0</v>
      </c>
      <c r="E1371" s="20">
        <v>0.75800000000000001</v>
      </c>
      <c r="F1371" s="20">
        <v>32.200000000000003</v>
      </c>
    </row>
    <row r="1372" spans="1:6" x14ac:dyDescent="0.4">
      <c r="A1372" s="21">
        <f t="shared" si="21"/>
        <v>45188.623495370368</v>
      </c>
      <c r="B1372" s="22">
        <v>45188</v>
      </c>
      <c r="C1372" s="15">
        <v>0.62349537037042502</v>
      </c>
      <c r="D1372" s="20">
        <v>0</v>
      </c>
      <c r="E1372" s="20">
        <v>0.75800000000000001</v>
      </c>
      <c r="F1372" s="20">
        <v>32.200000000000003</v>
      </c>
    </row>
    <row r="1373" spans="1:6" x14ac:dyDescent="0.4">
      <c r="A1373" s="21">
        <f t="shared" si="21"/>
        <v>45188.623506944445</v>
      </c>
      <c r="B1373" s="22">
        <v>45188</v>
      </c>
      <c r="C1373" s="15">
        <v>0.62350694444449895</v>
      </c>
      <c r="D1373" s="20">
        <v>0</v>
      </c>
      <c r="E1373" s="20">
        <v>0.75800000000000001</v>
      </c>
      <c r="F1373" s="20">
        <v>32.200000000000003</v>
      </c>
    </row>
    <row r="1374" spans="1:6" x14ac:dyDescent="0.4">
      <c r="A1374" s="21">
        <f t="shared" si="21"/>
        <v>45188.623518518521</v>
      </c>
      <c r="B1374" s="22">
        <v>45188</v>
      </c>
      <c r="C1374" s="15">
        <v>0.62351851851857298</v>
      </c>
      <c r="D1374" s="20">
        <v>0</v>
      </c>
      <c r="E1374" s="20">
        <v>0.75800000000000001</v>
      </c>
      <c r="F1374" s="20">
        <v>32.200000000000003</v>
      </c>
    </row>
    <row r="1375" spans="1:6" x14ac:dyDescent="0.4">
      <c r="A1375" s="21">
        <f t="shared" si="21"/>
        <v>45188.623530092591</v>
      </c>
      <c r="B1375" s="22">
        <v>45188</v>
      </c>
      <c r="C1375" s="15">
        <v>0.62353009259264702</v>
      </c>
      <c r="D1375" s="20">
        <v>0</v>
      </c>
      <c r="E1375" s="20">
        <v>0.75800000000000001</v>
      </c>
      <c r="F1375" s="20">
        <v>32.200000000000003</v>
      </c>
    </row>
    <row r="1376" spans="1:6" x14ac:dyDescent="0.4">
      <c r="A1376" s="21">
        <f t="shared" si="21"/>
        <v>45188.623541666668</v>
      </c>
      <c r="B1376" s="22">
        <v>45188</v>
      </c>
      <c r="C1376" s="15">
        <v>0.62354166666672195</v>
      </c>
      <c r="D1376" s="20">
        <v>0</v>
      </c>
      <c r="E1376" s="20">
        <v>0.75800000000000001</v>
      </c>
      <c r="F1376" s="20">
        <v>32.200000000000003</v>
      </c>
    </row>
    <row r="1377" spans="1:6" x14ac:dyDescent="0.4">
      <c r="A1377" s="21">
        <f t="shared" si="21"/>
        <v>45188.623553240737</v>
      </c>
      <c r="B1377" s="22">
        <v>45188</v>
      </c>
      <c r="C1377" s="15">
        <v>0.62355324074079599</v>
      </c>
      <c r="D1377" s="20">
        <v>0</v>
      </c>
      <c r="E1377" s="20">
        <v>0.75800000000000001</v>
      </c>
      <c r="F1377" s="20">
        <v>32.200000000000003</v>
      </c>
    </row>
    <row r="1378" spans="1:6" x14ac:dyDescent="0.4">
      <c r="A1378" s="21">
        <f t="shared" si="21"/>
        <v>45188.623564814814</v>
      </c>
      <c r="B1378" s="22">
        <v>45188</v>
      </c>
      <c r="C1378" s="15">
        <v>0.62356481481487003</v>
      </c>
      <c r="D1378" s="20">
        <v>0</v>
      </c>
      <c r="E1378" s="20">
        <v>0.75800000000000001</v>
      </c>
      <c r="F1378" s="20">
        <v>32.200000000000003</v>
      </c>
    </row>
    <row r="1379" spans="1:6" x14ac:dyDescent="0.4">
      <c r="A1379" s="21">
        <f t="shared" si="21"/>
        <v>45188.623576388891</v>
      </c>
      <c r="B1379" s="22">
        <v>45188</v>
      </c>
      <c r="C1379" s="15">
        <v>0.62357638888894396</v>
      </c>
      <c r="D1379" s="20">
        <v>0</v>
      </c>
      <c r="E1379" s="20">
        <v>0.75800000000000001</v>
      </c>
      <c r="F1379" s="20">
        <v>32.200000000000003</v>
      </c>
    </row>
    <row r="1380" spans="1:6" x14ac:dyDescent="0.4">
      <c r="A1380" s="21">
        <f t="shared" si="21"/>
        <v>45188.62358796296</v>
      </c>
      <c r="B1380" s="22">
        <v>45188</v>
      </c>
      <c r="C1380" s="15">
        <v>0.62358796296301799</v>
      </c>
      <c r="D1380" s="20">
        <v>0</v>
      </c>
      <c r="E1380" s="20">
        <v>0.75800000000000001</v>
      </c>
      <c r="F1380" s="20">
        <v>32.200000000000003</v>
      </c>
    </row>
    <row r="1381" spans="1:6" x14ac:dyDescent="0.4">
      <c r="A1381" s="21">
        <f t="shared" si="21"/>
        <v>45188.623599537037</v>
      </c>
      <c r="B1381" s="22">
        <v>45188</v>
      </c>
      <c r="C1381" s="15">
        <v>0.62359953703709203</v>
      </c>
      <c r="D1381" s="20">
        <v>0</v>
      </c>
      <c r="E1381" s="20">
        <v>0.75800000000000001</v>
      </c>
      <c r="F1381" s="20">
        <v>32.200000000000003</v>
      </c>
    </row>
    <row r="1382" spans="1:6" x14ac:dyDescent="0.4">
      <c r="A1382" s="21">
        <f t="shared" si="21"/>
        <v>45188.623611111114</v>
      </c>
      <c r="B1382" s="22">
        <v>45188</v>
      </c>
      <c r="C1382" s="15">
        <v>0.62361111111116696</v>
      </c>
      <c r="D1382" s="20">
        <v>0</v>
      </c>
      <c r="E1382" s="20">
        <v>0.75800000000000001</v>
      </c>
      <c r="F1382" s="20">
        <v>32.200000000000003</v>
      </c>
    </row>
    <row r="1383" spans="1:6" x14ac:dyDescent="0.4">
      <c r="A1383" s="21">
        <f t="shared" si="21"/>
        <v>45188.623622685183</v>
      </c>
      <c r="B1383" s="22">
        <v>45188</v>
      </c>
      <c r="C1383" s="15">
        <v>0.623622685185241</v>
      </c>
      <c r="D1383" s="20">
        <v>0</v>
      </c>
      <c r="E1383" s="20">
        <v>0.75800000000000001</v>
      </c>
      <c r="F1383" s="20">
        <v>32.200000000000003</v>
      </c>
    </row>
    <row r="1384" spans="1:6" x14ac:dyDescent="0.4">
      <c r="A1384" s="21">
        <f t="shared" si="21"/>
        <v>45188.62363425926</v>
      </c>
      <c r="B1384" s="22">
        <v>45188</v>
      </c>
      <c r="C1384" s="15">
        <v>0.62363425925931504</v>
      </c>
      <c r="D1384" s="20">
        <v>0</v>
      </c>
      <c r="E1384" s="20">
        <v>0.75800000000000001</v>
      </c>
      <c r="F1384" s="20">
        <v>32.200000000000003</v>
      </c>
    </row>
    <row r="1385" spans="1:6" x14ac:dyDescent="0.4">
      <c r="A1385" s="21">
        <f t="shared" si="21"/>
        <v>45188.623645833337</v>
      </c>
      <c r="B1385" s="22">
        <v>45188</v>
      </c>
      <c r="C1385" s="15">
        <v>0.62364583333338897</v>
      </c>
      <c r="D1385" s="20">
        <v>0</v>
      </c>
      <c r="E1385" s="20">
        <v>0.75800000000000001</v>
      </c>
      <c r="F1385" s="20">
        <v>32.200000000000003</v>
      </c>
    </row>
    <row r="1386" spans="1:6" x14ac:dyDescent="0.4">
      <c r="A1386" s="21">
        <f t="shared" si="21"/>
        <v>45188.623657407406</v>
      </c>
      <c r="B1386" s="22">
        <v>45188</v>
      </c>
      <c r="C1386" s="15">
        <v>0.623657407407463</v>
      </c>
      <c r="D1386" s="20">
        <v>0</v>
      </c>
      <c r="E1386" s="20">
        <v>0.75800000000000001</v>
      </c>
      <c r="F1386" s="20">
        <v>32.200000000000003</v>
      </c>
    </row>
    <row r="1387" spans="1:6" x14ac:dyDescent="0.4">
      <c r="A1387" s="21">
        <f t="shared" si="21"/>
        <v>45188.623668981483</v>
      </c>
      <c r="B1387" s="22">
        <v>45188</v>
      </c>
      <c r="C1387" s="15">
        <v>0.62366898148153704</v>
      </c>
      <c r="D1387" s="20">
        <v>0</v>
      </c>
      <c r="E1387" s="20">
        <v>0.75700000000000001</v>
      </c>
      <c r="F1387" s="20">
        <v>32.200000000000003</v>
      </c>
    </row>
    <row r="1388" spans="1:6" x14ac:dyDescent="0.4">
      <c r="A1388" s="21">
        <f t="shared" si="21"/>
        <v>45188.623680555553</v>
      </c>
      <c r="B1388" s="22">
        <v>45188</v>
      </c>
      <c r="C1388" s="15">
        <v>0.62368055555561097</v>
      </c>
      <c r="D1388" s="20">
        <v>0</v>
      </c>
      <c r="E1388" s="20">
        <v>0.75700000000000001</v>
      </c>
      <c r="F1388" s="20">
        <v>32.200000000000003</v>
      </c>
    </row>
    <row r="1389" spans="1:6" x14ac:dyDescent="0.4">
      <c r="A1389" s="21">
        <f t="shared" si="21"/>
        <v>45188.623692129629</v>
      </c>
      <c r="B1389" s="22">
        <v>45188</v>
      </c>
      <c r="C1389" s="15">
        <v>0.62369212962968601</v>
      </c>
      <c r="D1389" s="20">
        <v>0</v>
      </c>
      <c r="E1389" s="20">
        <v>0.75800000000000001</v>
      </c>
      <c r="F1389" s="20">
        <v>32.200000000000003</v>
      </c>
    </row>
    <row r="1390" spans="1:6" x14ac:dyDescent="0.4">
      <c r="A1390" s="21">
        <f t="shared" si="21"/>
        <v>45188.623703703706</v>
      </c>
      <c r="B1390" s="22">
        <v>45188</v>
      </c>
      <c r="C1390" s="15">
        <v>0.62370370370376005</v>
      </c>
      <c r="D1390" s="20">
        <v>0</v>
      </c>
      <c r="E1390" s="20">
        <v>0.75800000000000001</v>
      </c>
      <c r="F1390" s="20">
        <v>32.200000000000003</v>
      </c>
    </row>
    <row r="1391" spans="1:6" x14ac:dyDescent="0.4">
      <c r="A1391" s="21">
        <f t="shared" si="21"/>
        <v>45188.623715277776</v>
      </c>
      <c r="B1391" s="22">
        <v>45188</v>
      </c>
      <c r="C1391" s="15">
        <v>0.62371527777783398</v>
      </c>
      <c r="D1391" s="20">
        <v>0</v>
      </c>
      <c r="E1391" s="20">
        <v>0.75800000000000001</v>
      </c>
      <c r="F1391" s="20">
        <v>32.200000000000003</v>
      </c>
    </row>
    <row r="1392" spans="1:6" x14ac:dyDescent="0.4">
      <c r="A1392" s="21">
        <f t="shared" si="21"/>
        <v>45188.623726851853</v>
      </c>
      <c r="B1392" s="22">
        <v>45188</v>
      </c>
      <c r="C1392" s="15">
        <v>0.62372685185190802</v>
      </c>
      <c r="D1392" s="20">
        <v>0</v>
      </c>
      <c r="E1392" s="20">
        <v>0.75800000000000001</v>
      </c>
      <c r="F1392" s="20">
        <v>32.200000000000003</v>
      </c>
    </row>
    <row r="1393" spans="1:6" x14ac:dyDescent="0.4">
      <c r="A1393" s="21">
        <f t="shared" si="21"/>
        <v>45188.623738425929</v>
      </c>
      <c r="B1393" s="22">
        <v>45188</v>
      </c>
      <c r="C1393" s="15">
        <v>0.62373842592598205</v>
      </c>
      <c r="D1393" s="20">
        <v>0</v>
      </c>
      <c r="E1393" s="20">
        <v>0.75800000000000001</v>
      </c>
      <c r="F1393" s="20">
        <v>32.200000000000003</v>
      </c>
    </row>
    <row r="1394" spans="1:6" x14ac:dyDescent="0.4">
      <c r="A1394" s="21">
        <f t="shared" si="21"/>
        <v>45188.623749999999</v>
      </c>
      <c r="B1394" s="22">
        <v>45188</v>
      </c>
      <c r="C1394" s="15">
        <v>0.62375000000005598</v>
      </c>
      <c r="D1394" s="20">
        <v>0</v>
      </c>
      <c r="E1394" s="20">
        <v>0.75700000000000001</v>
      </c>
      <c r="F1394" s="20">
        <v>32.200000000000003</v>
      </c>
    </row>
    <row r="1395" spans="1:6" x14ac:dyDescent="0.4">
      <c r="A1395" s="21">
        <f t="shared" si="21"/>
        <v>45188.623761574076</v>
      </c>
      <c r="B1395" s="22">
        <v>45188</v>
      </c>
      <c r="C1395" s="15">
        <v>0.62376157407413002</v>
      </c>
      <c r="D1395" s="20">
        <v>0</v>
      </c>
      <c r="E1395" s="20">
        <v>0.75700000000000001</v>
      </c>
      <c r="F1395" s="20">
        <v>32.200000000000003</v>
      </c>
    </row>
    <row r="1396" spans="1:6" x14ac:dyDescent="0.4">
      <c r="A1396" s="21">
        <f t="shared" si="21"/>
        <v>45188.623773148145</v>
      </c>
      <c r="B1396" s="22">
        <v>45188</v>
      </c>
      <c r="C1396" s="15">
        <v>0.62377314814820495</v>
      </c>
      <c r="D1396" s="20">
        <v>0</v>
      </c>
      <c r="E1396" s="20">
        <v>0.75800000000000001</v>
      </c>
      <c r="F1396" s="20">
        <v>32.200000000000003</v>
      </c>
    </row>
    <row r="1397" spans="1:6" x14ac:dyDescent="0.4">
      <c r="A1397" s="21">
        <f t="shared" si="21"/>
        <v>45188.623784722222</v>
      </c>
      <c r="B1397" s="22">
        <v>45188</v>
      </c>
      <c r="C1397" s="15">
        <v>0.62378472222227899</v>
      </c>
      <c r="D1397" s="20">
        <v>0</v>
      </c>
      <c r="E1397" s="20">
        <v>0.75700000000000001</v>
      </c>
      <c r="F1397" s="20">
        <v>32.200000000000003</v>
      </c>
    </row>
    <row r="1398" spans="1:6" x14ac:dyDescent="0.4">
      <c r="A1398" s="21">
        <f t="shared" si="21"/>
        <v>45188.623796296299</v>
      </c>
      <c r="B1398" s="22">
        <v>45188</v>
      </c>
      <c r="C1398" s="15">
        <v>0.62379629629635303</v>
      </c>
      <c r="D1398" s="20">
        <v>0</v>
      </c>
      <c r="E1398" s="20">
        <v>0.75700000000000001</v>
      </c>
      <c r="F1398" s="20">
        <v>32.200000000000003</v>
      </c>
    </row>
    <row r="1399" spans="1:6" x14ac:dyDescent="0.4">
      <c r="A1399" s="21">
        <f t="shared" si="21"/>
        <v>45188.623807870368</v>
      </c>
      <c r="B1399" s="22">
        <v>45188</v>
      </c>
      <c r="C1399" s="15">
        <v>0.62380787037042695</v>
      </c>
      <c r="D1399" s="20">
        <v>0</v>
      </c>
      <c r="E1399" s="20">
        <v>0.75800000000000001</v>
      </c>
      <c r="F1399" s="20">
        <v>32.200000000000003</v>
      </c>
    </row>
    <row r="1400" spans="1:6" x14ac:dyDescent="0.4">
      <c r="A1400" s="21">
        <f t="shared" si="21"/>
        <v>45188.623819444445</v>
      </c>
      <c r="B1400" s="22">
        <v>45188</v>
      </c>
      <c r="C1400" s="15">
        <v>0.62381944444450099</v>
      </c>
      <c r="D1400" s="20">
        <v>0</v>
      </c>
      <c r="E1400" s="20">
        <v>0.75800000000000001</v>
      </c>
      <c r="F1400" s="20">
        <v>32.200000000000003</v>
      </c>
    </row>
    <row r="1401" spans="1:6" x14ac:dyDescent="0.4">
      <c r="A1401" s="21">
        <f t="shared" si="21"/>
        <v>45188.623831018522</v>
      </c>
      <c r="B1401" s="22">
        <v>45188</v>
      </c>
      <c r="C1401" s="15">
        <v>0.62383101851857503</v>
      </c>
      <c r="D1401" s="20">
        <v>0</v>
      </c>
      <c r="E1401" s="20">
        <v>0.75700000000000001</v>
      </c>
      <c r="F1401" s="20">
        <v>32.200000000000003</v>
      </c>
    </row>
    <row r="1402" spans="1:6" x14ac:dyDescent="0.4">
      <c r="A1402" s="21">
        <f t="shared" si="21"/>
        <v>45188.623842592591</v>
      </c>
      <c r="B1402" s="22">
        <v>45188</v>
      </c>
      <c r="C1402" s="15">
        <v>0.62384259259264996</v>
      </c>
      <c r="D1402" s="20">
        <v>0</v>
      </c>
      <c r="E1402" s="20">
        <v>0.75700000000000001</v>
      </c>
      <c r="F1402" s="20">
        <v>32.200000000000003</v>
      </c>
    </row>
    <row r="1403" spans="1:6" x14ac:dyDescent="0.4">
      <c r="A1403" s="21">
        <f t="shared" si="21"/>
        <v>45188.623854166668</v>
      </c>
      <c r="B1403" s="22">
        <v>45188</v>
      </c>
      <c r="C1403" s="15">
        <v>0.623854166666724</v>
      </c>
      <c r="D1403" s="20">
        <v>0</v>
      </c>
      <c r="E1403" s="20">
        <v>0.75800000000000001</v>
      </c>
      <c r="F1403" s="20">
        <v>32.200000000000003</v>
      </c>
    </row>
    <row r="1404" spans="1:6" x14ac:dyDescent="0.4">
      <c r="A1404" s="21">
        <f t="shared" si="21"/>
        <v>45188.623865740738</v>
      </c>
      <c r="B1404" s="22">
        <v>45188</v>
      </c>
      <c r="C1404" s="15">
        <v>0.62386574074079804</v>
      </c>
      <c r="D1404" s="20">
        <v>0</v>
      </c>
      <c r="E1404" s="20">
        <v>0.75800000000000001</v>
      </c>
      <c r="F1404" s="20">
        <v>32.200000000000003</v>
      </c>
    </row>
    <row r="1405" spans="1:6" x14ac:dyDescent="0.4">
      <c r="A1405" s="21">
        <f t="shared" si="21"/>
        <v>45188.623877314814</v>
      </c>
      <c r="B1405" s="22">
        <v>45188</v>
      </c>
      <c r="C1405" s="15">
        <v>0.62387731481487196</v>
      </c>
      <c r="D1405" s="20">
        <v>0</v>
      </c>
      <c r="E1405" s="20">
        <v>0.75700000000000001</v>
      </c>
      <c r="F1405" s="20">
        <v>32.200000000000003</v>
      </c>
    </row>
    <row r="1406" spans="1:6" x14ac:dyDescent="0.4">
      <c r="A1406" s="21">
        <f t="shared" si="21"/>
        <v>45188.623888888891</v>
      </c>
      <c r="B1406" s="22">
        <v>45188</v>
      </c>
      <c r="C1406" s="15">
        <v>0.623888888888946</v>
      </c>
      <c r="D1406" s="20">
        <v>0</v>
      </c>
      <c r="E1406" s="20">
        <v>0.75700000000000001</v>
      </c>
      <c r="F1406" s="20">
        <v>32.200000000000003</v>
      </c>
    </row>
    <row r="1407" spans="1:6" x14ac:dyDescent="0.4">
      <c r="A1407" s="21">
        <f t="shared" si="21"/>
        <v>45188.623900462961</v>
      </c>
      <c r="B1407" s="22">
        <v>45188</v>
      </c>
      <c r="C1407" s="15">
        <v>0.62390046296302004</v>
      </c>
      <c r="D1407" s="20">
        <v>0</v>
      </c>
      <c r="E1407" s="20">
        <v>0.75700000000000001</v>
      </c>
      <c r="F1407" s="20">
        <v>32.200000000000003</v>
      </c>
    </row>
    <row r="1408" spans="1:6" x14ac:dyDescent="0.4">
      <c r="A1408" s="21">
        <f t="shared" si="21"/>
        <v>45188.623912037037</v>
      </c>
      <c r="B1408" s="22">
        <v>45188</v>
      </c>
      <c r="C1408" s="15">
        <v>0.62391203703709397</v>
      </c>
      <c r="D1408" s="20">
        <v>0</v>
      </c>
      <c r="E1408" s="20">
        <v>0.75800000000000001</v>
      </c>
      <c r="F1408" s="20">
        <v>32.200000000000003</v>
      </c>
    </row>
    <row r="1409" spans="1:6" x14ac:dyDescent="0.4">
      <c r="A1409" s="21">
        <f t="shared" si="21"/>
        <v>45188.623923611114</v>
      </c>
      <c r="B1409" s="22">
        <v>45188</v>
      </c>
      <c r="C1409" s="15">
        <v>0.62392361111116901</v>
      </c>
      <c r="D1409" s="20">
        <v>0</v>
      </c>
      <c r="E1409" s="20">
        <v>0.75800000000000001</v>
      </c>
      <c r="F1409" s="20">
        <v>32.200000000000003</v>
      </c>
    </row>
    <row r="1410" spans="1:6" x14ac:dyDescent="0.4">
      <c r="A1410" s="21">
        <f t="shared" ref="A1410:A1473" si="22">B1410+C1410+D1410/24/60/60/1000</f>
        <v>45188.623935185184</v>
      </c>
      <c r="B1410" s="22">
        <v>45188</v>
      </c>
      <c r="C1410" s="15">
        <v>0.62393518518524305</v>
      </c>
      <c r="D1410" s="20">
        <v>0</v>
      </c>
      <c r="E1410" s="20">
        <v>0.75800000000000001</v>
      </c>
      <c r="F1410" s="20">
        <v>32.200000000000003</v>
      </c>
    </row>
    <row r="1411" spans="1:6" x14ac:dyDescent="0.4">
      <c r="A1411" s="21">
        <f t="shared" si="22"/>
        <v>45188.62394675926</v>
      </c>
      <c r="B1411" s="22">
        <v>45188</v>
      </c>
      <c r="C1411" s="15">
        <v>0.62394675925931697</v>
      </c>
      <c r="D1411" s="20">
        <v>0</v>
      </c>
      <c r="E1411" s="20">
        <v>0.75800000000000001</v>
      </c>
      <c r="F1411" s="20">
        <v>32.200000000000003</v>
      </c>
    </row>
    <row r="1412" spans="1:6" x14ac:dyDescent="0.4">
      <c r="A1412" s="21">
        <f t="shared" si="22"/>
        <v>45188.62395833333</v>
      </c>
      <c r="B1412" s="22">
        <v>45188</v>
      </c>
      <c r="C1412" s="15">
        <v>0.62395833333339101</v>
      </c>
      <c r="D1412" s="20">
        <v>0</v>
      </c>
      <c r="E1412" s="20">
        <v>0.75800000000000001</v>
      </c>
      <c r="F1412" s="20">
        <v>32.200000000000003</v>
      </c>
    </row>
    <row r="1413" spans="1:6" x14ac:dyDescent="0.4">
      <c r="A1413" s="21">
        <f t="shared" si="22"/>
        <v>45188.623969907407</v>
      </c>
      <c r="B1413" s="22">
        <v>45188</v>
      </c>
      <c r="C1413" s="15">
        <v>0.62396990740746505</v>
      </c>
      <c r="D1413" s="20">
        <v>0</v>
      </c>
      <c r="E1413" s="20">
        <v>0.75800000000000001</v>
      </c>
      <c r="F1413" s="20">
        <v>32.200000000000003</v>
      </c>
    </row>
    <row r="1414" spans="1:6" x14ac:dyDescent="0.4">
      <c r="A1414" s="21">
        <f t="shared" si="22"/>
        <v>45188.623981481483</v>
      </c>
      <c r="B1414" s="22">
        <v>45188</v>
      </c>
      <c r="C1414" s="15">
        <v>0.62398148148153898</v>
      </c>
      <c r="D1414" s="20">
        <v>0</v>
      </c>
      <c r="E1414" s="20">
        <v>0.75800000000000001</v>
      </c>
      <c r="F1414" s="20">
        <v>32.200000000000003</v>
      </c>
    </row>
    <row r="1415" spans="1:6" x14ac:dyDescent="0.4">
      <c r="A1415" s="21">
        <f t="shared" si="22"/>
        <v>45188.623993055553</v>
      </c>
      <c r="B1415" s="22">
        <v>45188</v>
      </c>
      <c r="C1415" s="15">
        <v>0.62399305555561302</v>
      </c>
      <c r="D1415" s="20">
        <v>0</v>
      </c>
      <c r="E1415" s="20">
        <v>0.75800000000000001</v>
      </c>
      <c r="F1415" s="20">
        <v>32.200000000000003</v>
      </c>
    </row>
    <row r="1416" spans="1:6" x14ac:dyDescent="0.4">
      <c r="A1416" s="21">
        <f t="shared" si="22"/>
        <v>45188.62400462963</v>
      </c>
      <c r="B1416" s="22">
        <v>45188</v>
      </c>
      <c r="C1416" s="15">
        <v>0.62400462962968795</v>
      </c>
      <c r="D1416" s="20">
        <v>0</v>
      </c>
      <c r="E1416" s="20">
        <v>0.75800000000000001</v>
      </c>
      <c r="F1416" s="20">
        <v>32.200000000000003</v>
      </c>
    </row>
    <row r="1417" spans="1:6" x14ac:dyDescent="0.4">
      <c r="A1417" s="21">
        <f t="shared" si="22"/>
        <v>45188.624016203707</v>
      </c>
      <c r="B1417" s="22">
        <v>45188</v>
      </c>
      <c r="C1417" s="15">
        <v>0.62401620370376198</v>
      </c>
      <c r="D1417" s="20">
        <v>0</v>
      </c>
      <c r="E1417" s="20">
        <v>0.75800000000000001</v>
      </c>
      <c r="F1417" s="20">
        <v>32.200000000000003</v>
      </c>
    </row>
    <row r="1418" spans="1:6" x14ac:dyDescent="0.4">
      <c r="A1418" s="21">
        <f t="shared" si="22"/>
        <v>45188.624027777776</v>
      </c>
      <c r="B1418" s="22">
        <v>45188</v>
      </c>
      <c r="C1418" s="15">
        <v>0.62402777777783602</v>
      </c>
      <c r="D1418" s="20">
        <v>0</v>
      </c>
      <c r="E1418" s="20">
        <v>0.75800000000000001</v>
      </c>
      <c r="F1418" s="20">
        <v>32.200000000000003</v>
      </c>
    </row>
    <row r="1419" spans="1:6" x14ac:dyDescent="0.4">
      <c r="A1419" s="21">
        <f t="shared" si="22"/>
        <v>45188.624039351853</v>
      </c>
      <c r="B1419" s="22">
        <v>45188</v>
      </c>
      <c r="C1419" s="15">
        <v>0.62403935185190995</v>
      </c>
      <c r="D1419" s="20">
        <v>0</v>
      </c>
      <c r="E1419" s="20">
        <v>0.75800000000000001</v>
      </c>
      <c r="F1419" s="20">
        <v>32.200000000000003</v>
      </c>
    </row>
    <row r="1420" spans="1:6" x14ac:dyDescent="0.4">
      <c r="A1420" s="21">
        <f t="shared" si="22"/>
        <v>45188.624050925922</v>
      </c>
      <c r="B1420" s="22">
        <v>45188</v>
      </c>
      <c r="C1420" s="15">
        <v>0.62405092592598399</v>
      </c>
      <c r="D1420" s="20">
        <v>0</v>
      </c>
      <c r="E1420" s="20">
        <v>0.75800000000000001</v>
      </c>
      <c r="F1420" s="20">
        <v>32.200000000000003</v>
      </c>
    </row>
    <row r="1421" spans="1:6" x14ac:dyDescent="0.4">
      <c r="A1421" s="21">
        <f t="shared" si="22"/>
        <v>45188.624062499999</v>
      </c>
      <c r="B1421" s="22">
        <v>45188</v>
      </c>
      <c r="C1421" s="15">
        <v>0.62406250000005803</v>
      </c>
      <c r="D1421" s="20">
        <v>0</v>
      </c>
      <c r="E1421" s="20">
        <v>0.75800000000000001</v>
      </c>
      <c r="F1421" s="20">
        <v>32.1</v>
      </c>
    </row>
    <row r="1422" spans="1:6" x14ac:dyDescent="0.4">
      <c r="A1422" s="21">
        <f t="shared" si="22"/>
        <v>45188.624074074076</v>
      </c>
      <c r="B1422" s="22">
        <v>45188</v>
      </c>
      <c r="C1422" s="15">
        <v>0.62407407407413296</v>
      </c>
      <c r="D1422" s="20">
        <v>0</v>
      </c>
      <c r="E1422" s="20">
        <v>0.75800000000000001</v>
      </c>
      <c r="F1422" s="20">
        <v>32.1</v>
      </c>
    </row>
    <row r="1423" spans="1:6" x14ac:dyDescent="0.4">
      <c r="A1423" s="21">
        <f t="shared" si="22"/>
        <v>45188.624085648145</v>
      </c>
      <c r="B1423" s="22">
        <v>45188</v>
      </c>
      <c r="C1423" s="15">
        <v>0.624085648148207</v>
      </c>
      <c r="D1423" s="20">
        <v>0</v>
      </c>
      <c r="E1423" s="20">
        <v>0.75800000000000001</v>
      </c>
      <c r="F1423" s="20">
        <v>32.1</v>
      </c>
    </row>
    <row r="1424" spans="1:6" x14ac:dyDescent="0.4">
      <c r="A1424" s="21">
        <f t="shared" si="22"/>
        <v>45188.624097222222</v>
      </c>
      <c r="B1424" s="22">
        <v>45188</v>
      </c>
      <c r="C1424" s="15">
        <v>0.62409722222228103</v>
      </c>
      <c r="D1424" s="20">
        <v>0</v>
      </c>
      <c r="E1424" s="20">
        <v>0.75800000000000001</v>
      </c>
      <c r="F1424" s="20">
        <v>32.1</v>
      </c>
    </row>
    <row r="1425" spans="1:6" x14ac:dyDescent="0.4">
      <c r="A1425" s="21">
        <f t="shared" si="22"/>
        <v>45188.624108796299</v>
      </c>
      <c r="B1425" s="22">
        <v>45188</v>
      </c>
      <c r="C1425" s="15">
        <v>0.62410879629635496</v>
      </c>
      <c r="D1425" s="20">
        <v>0</v>
      </c>
      <c r="E1425" s="20">
        <v>0.75800000000000001</v>
      </c>
      <c r="F1425" s="20">
        <v>32.1</v>
      </c>
    </row>
    <row r="1426" spans="1:6" x14ac:dyDescent="0.4">
      <c r="A1426" s="21">
        <f t="shared" si="22"/>
        <v>45188.624120370368</v>
      </c>
      <c r="B1426" s="22">
        <v>45188</v>
      </c>
      <c r="C1426" s="15">
        <v>0.624120370370429</v>
      </c>
      <c r="D1426" s="20">
        <v>0</v>
      </c>
      <c r="E1426" s="20">
        <v>0.75800000000000001</v>
      </c>
      <c r="F1426" s="20">
        <v>32.1</v>
      </c>
    </row>
    <row r="1427" spans="1:6" x14ac:dyDescent="0.4">
      <c r="A1427" s="21">
        <f t="shared" si="22"/>
        <v>45188.624131944445</v>
      </c>
      <c r="B1427" s="22">
        <v>45188</v>
      </c>
      <c r="C1427" s="15">
        <v>0.62413194444450304</v>
      </c>
      <c r="D1427" s="20">
        <v>0</v>
      </c>
      <c r="E1427" s="20">
        <v>0.75800000000000001</v>
      </c>
      <c r="F1427" s="20">
        <v>32.1</v>
      </c>
    </row>
    <row r="1428" spans="1:6" x14ac:dyDescent="0.4">
      <c r="A1428" s="21">
        <f t="shared" si="22"/>
        <v>45188.624143518522</v>
      </c>
      <c r="B1428" s="22">
        <v>45188</v>
      </c>
      <c r="C1428" s="15">
        <v>0.62414351851857697</v>
      </c>
      <c r="D1428" s="20">
        <v>0</v>
      </c>
      <c r="E1428" s="20">
        <v>0.75800000000000001</v>
      </c>
      <c r="F1428" s="20">
        <v>32.1</v>
      </c>
    </row>
    <row r="1429" spans="1:6" x14ac:dyDescent="0.4">
      <c r="A1429" s="21">
        <f t="shared" si="22"/>
        <v>45188.624155092592</v>
      </c>
      <c r="B1429" s="22">
        <v>45188</v>
      </c>
      <c r="C1429" s="15">
        <v>0.62415509259265201</v>
      </c>
      <c r="D1429" s="20">
        <v>0</v>
      </c>
      <c r="E1429" s="20">
        <v>0.75800000000000001</v>
      </c>
      <c r="F1429" s="20">
        <v>32.1</v>
      </c>
    </row>
    <row r="1430" spans="1:6" x14ac:dyDescent="0.4">
      <c r="A1430" s="21">
        <f t="shared" si="22"/>
        <v>45188.624166666668</v>
      </c>
      <c r="B1430" s="22">
        <v>45188</v>
      </c>
      <c r="C1430" s="15">
        <v>0.62416666666672604</v>
      </c>
      <c r="D1430" s="20">
        <v>0</v>
      </c>
      <c r="E1430" s="20">
        <v>0.75700000000000001</v>
      </c>
      <c r="F1430" s="20">
        <v>32.1</v>
      </c>
    </row>
    <row r="1431" spans="1:6" x14ac:dyDescent="0.4">
      <c r="A1431" s="21">
        <f t="shared" si="22"/>
        <v>45188.624178240738</v>
      </c>
      <c r="B1431" s="22">
        <v>45188</v>
      </c>
      <c r="C1431" s="15">
        <v>0.62417824074079997</v>
      </c>
      <c r="D1431" s="20">
        <v>0</v>
      </c>
      <c r="E1431" s="20">
        <v>0.75800000000000001</v>
      </c>
      <c r="F1431" s="20">
        <v>32.1</v>
      </c>
    </row>
    <row r="1432" spans="1:6" x14ac:dyDescent="0.4">
      <c r="A1432" s="21">
        <f t="shared" si="22"/>
        <v>45188.624189814815</v>
      </c>
      <c r="B1432" s="22">
        <v>45188</v>
      </c>
      <c r="C1432" s="15">
        <v>0.62418981481487401</v>
      </c>
      <c r="D1432" s="20">
        <v>0</v>
      </c>
      <c r="E1432" s="20">
        <v>0.75800000000000001</v>
      </c>
      <c r="F1432" s="20">
        <v>32.1</v>
      </c>
    </row>
    <row r="1433" spans="1:6" x14ac:dyDescent="0.4">
      <c r="A1433" s="21">
        <f t="shared" si="22"/>
        <v>45188.624201388891</v>
      </c>
      <c r="B1433" s="22">
        <v>45188</v>
      </c>
      <c r="C1433" s="15">
        <v>0.62420138888894805</v>
      </c>
      <c r="D1433" s="20">
        <v>0</v>
      </c>
      <c r="E1433" s="20">
        <v>0.75800000000000001</v>
      </c>
      <c r="F1433" s="20">
        <v>32.1</v>
      </c>
    </row>
    <row r="1434" spans="1:6" x14ac:dyDescent="0.4">
      <c r="A1434" s="21">
        <f t="shared" si="22"/>
        <v>45188.624212962961</v>
      </c>
      <c r="B1434" s="22">
        <v>45188</v>
      </c>
      <c r="C1434" s="15">
        <v>0.62421296296302198</v>
      </c>
      <c r="D1434" s="20">
        <v>0</v>
      </c>
      <c r="E1434" s="20">
        <v>0.75800000000000001</v>
      </c>
      <c r="F1434" s="20">
        <v>32.1</v>
      </c>
    </row>
    <row r="1435" spans="1:6" x14ac:dyDescent="0.4">
      <c r="A1435" s="21">
        <f t="shared" si="22"/>
        <v>45188.624224537038</v>
      </c>
      <c r="B1435" s="22">
        <v>45188</v>
      </c>
      <c r="C1435" s="15">
        <v>0.62422453703709602</v>
      </c>
      <c r="D1435" s="20">
        <v>0</v>
      </c>
      <c r="E1435" s="20">
        <v>0.75800000000000001</v>
      </c>
      <c r="F1435" s="20">
        <v>32.1</v>
      </c>
    </row>
    <row r="1436" spans="1:6" x14ac:dyDescent="0.4">
      <c r="A1436" s="21">
        <f t="shared" si="22"/>
        <v>45188.624236111114</v>
      </c>
      <c r="B1436" s="22">
        <v>45188</v>
      </c>
      <c r="C1436" s="15">
        <v>0.62423611111117105</v>
      </c>
      <c r="D1436" s="20">
        <v>0</v>
      </c>
      <c r="E1436" s="20">
        <v>0.75800000000000001</v>
      </c>
      <c r="F1436" s="20">
        <v>32.1</v>
      </c>
    </row>
    <row r="1437" spans="1:6" x14ac:dyDescent="0.4">
      <c r="A1437" s="21">
        <f t="shared" si="22"/>
        <v>45188.624247685184</v>
      </c>
      <c r="B1437" s="22">
        <v>45188</v>
      </c>
      <c r="C1437" s="15">
        <v>0.62424768518524498</v>
      </c>
      <c r="D1437" s="20">
        <v>0</v>
      </c>
      <c r="E1437" s="20">
        <v>0.75800000000000001</v>
      </c>
      <c r="F1437" s="20">
        <v>32.1</v>
      </c>
    </row>
    <row r="1438" spans="1:6" x14ac:dyDescent="0.4">
      <c r="A1438" s="21">
        <f t="shared" si="22"/>
        <v>45188.624259259261</v>
      </c>
      <c r="B1438" s="22">
        <v>45188</v>
      </c>
      <c r="C1438" s="15">
        <v>0.62425925925931902</v>
      </c>
      <c r="D1438" s="20">
        <v>0</v>
      </c>
      <c r="E1438" s="20">
        <v>0.75700000000000001</v>
      </c>
      <c r="F1438" s="20">
        <v>32.1</v>
      </c>
    </row>
    <row r="1439" spans="1:6" x14ac:dyDescent="0.4">
      <c r="A1439" s="21">
        <f t="shared" si="22"/>
        <v>45188.62427083333</v>
      </c>
      <c r="B1439" s="22">
        <v>45188</v>
      </c>
      <c r="C1439" s="15">
        <v>0.62427083333339295</v>
      </c>
      <c r="D1439" s="20">
        <v>0</v>
      </c>
      <c r="E1439" s="20">
        <v>0.75700000000000001</v>
      </c>
      <c r="F1439" s="20">
        <v>32.1</v>
      </c>
    </row>
    <row r="1440" spans="1:6" x14ac:dyDescent="0.4">
      <c r="A1440" s="21">
        <f t="shared" si="22"/>
        <v>45188.624282407407</v>
      </c>
      <c r="B1440" s="22">
        <v>45188</v>
      </c>
      <c r="C1440" s="15">
        <v>0.62428240740746699</v>
      </c>
      <c r="D1440" s="20">
        <v>0</v>
      </c>
      <c r="E1440" s="20">
        <v>0.75800000000000001</v>
      </c>
      <c r="F1440" s="20">
        <v>32.1</v>
      </c>
    </row>
    <row r="1441" spans="1:6" x14ac:dyDescent="0.4">
      <c r="A1441" s="21">
        <f t="shared" si="22"/>
        <v>45188.624293981484</v>
      </c>
      <c r="B1441" s="22">
        <v>45188</v>
      </c>
      <c r="C1441" s="15">
        <v>0.62429398148154103</v>
      </c>
      <c r="D1441" s="20">
        <v>0</v>
      </c>
      <c r="E1441" s="20">
        <v>0.75700000000000001</v>
      </c>
      <c r="F1441" s="20">
        <v>32.1</v>
      </c>
    </row>
    <row r="1442" spans="1:6" x14ac:dyDescent="0.4">
      <c r="A1442" s="21">
        <f t="shared" si="22"/>
        <v>45188.624305555553</v>
      </c>
      <c r="B1442" s="22">
        <v>45188</v>
      </c>
      <c r="C1442" s="15">
        <v>0.62430555555561595</v>
      </c>
      <c r="D1442" s="20">
        <v>0</v>
      </c>
      <c r="E1442" s="20">
        <v>0.75800000000000001</v>
      </c>
      <c r="F1442" s="20">
        <v>32.1</v>
      </c>
    </row>
    <row r="1443" spans="1:6" x14ac:dyDescent="0.4">
      <c r="A1443" s="21">
        <f t="shared" si="22"/>
        <v>45188.62431712963</v>
      </c>
      <c r="B1443" s="22">
        <v>45188</v>
      </c>
      <c r="C1443" s="15">
        <v>0.62431712962968999</v>
      </c>
      <c r="D1443" s="20">
        <v>0</v>
      </c>
      <c r="E1443" s="20">
        <v>0.75800000000000001</v>
      </c>
      <c r="F1443" s="20">
        <v>32.1</v>
      </c>
    </row>
    <row r="1444" spans="1:6" x14ac:dyDescent="0.4">
      <c r="A1444" s="21">
        <f t="shared" si="22"/>
        <v>45188.624328703707</v>
      </c>
      <c r="B1444" s="22">
        <v>45188</v>
      </c>
      <c r="C1444" s="15">
        <v>0.62432870370376403</v>
      </c>
      <c r="D1444" s="20">
        <v>0</v>
      </c>
      <c r="E1444" s="20">
        <v>0.75800000000000001</v>
      </c>
      <c r="F1444" s="20">
        <v>32.1</v>
      </c>
    </row>
    <row r="1445" spans="1:6" x14ac:dyDescent="0.4">
      <c r="A1445" s="21">
        <f t="shared" si="22"/>
        <v>45188.624340277776</v>
      </c>
      <c r="B1445" s="22">
        <v>45188</v>
      </c>
      <c r="C1445" s="15">
        <v>0.62434027777783796</v>
      </c>
      <c r="D1445" s="20">
        <v>0</v>
      </c>
      <c r="E1445" s="20">
        <v>0.75800000000000001</v>
      </c>
      <c r="F1445" s="20">
        <v>32.1</v>
      </c>
    </row>
    <row r="1446" spans="1:6" x14ac:dyDescent="0.4">
      <c r="A1446" s="21">
        <f t="shared" si="22"/>
        <v>45188.624351851853</v>
      </c>
      <c r="B1446" s="22">
        <v>45188</v>
      </c>
      <c r="C1446" s="15">
        <v>0.624351851851912</v>
      </c>
      <c r="D1446" s="20">
        <v>0</v>
      </c>
      <c r="E1446" s="20">
        <v>0.75800000000000001</v>
      </c>
      <c r="F1446" s="20">
        <v>32.1</v>
      </c>
    </row>
    <row r="1447" spans="1:6" x14ac:dyDescent="0.4">
      <c r="A1447" s="21">
        <f t="shared" si="22"/>
        <v>45188.624363425923</v>
      </c>
      <c r="B1447" s="22">
        <v>45188</v>
      </c>
      <c r="C1447" s="15">
        <v>0.62436342592598604</v>
      </c>
      <c r="D1447" s="20">
        <v>0</v>
      </c>
      <c r="E1447" s="20">
        <v>0.75700000000000001</v>
      </c>
      <c r="F1447" s="20">
        <v>32.1</v>
      </c>
    </row>
    <row r="1448" spans="1:6" x14ac:dyDescent="0.4">
      <c r="A1448" s="21">
        <f t="shared" si="22"/>
        <v>45188.624374999999</v>
      </c>
      <c r="B1448" s="22">
        <v>45188</v>
      </c>
      <c r="C1448" s="15">
        <v>0.62437500000005997</v>
      </c>
      <c r="D1448" s="20">
        <v>0</v>
      </c>
      <c r="E1448" s="20">
        <v>0.75800000000000001</v>
      </c>
      <c r="F1448" s="20">
        <v>32.1</v>
      </c>
    </row>
    <row r="1449" spans="1:6" x14ac:dyDescent="0.4">
      <c r="A1449" s="21">
        <f t="shared" si="22"/>
        <v>45188.624386574076</v>
      </c>
      <c r="B1449" s="22">
        <v>45188</v>
      </c>
      <c r="C1449" s="15">
        <v>0.624386574074135</v>
      </c>
      <c r="D1449" s="20">
        <v>0</v>
      </c>
      <c r="E1449" s="20">
        <v>0.75800000000000001</v>
      </c>
      <c r="F1449" s="20">
        <v>32.1</v>
      </c>
    </row>
    <row r="1450" spans="1:6" x14ac:dyDescent="0.4">
      <c r="A1450" s="21">
        <f t="shared" si="22"/>
        <v>45188.624398148146</v>
      </c>
      <c r="B1450" s="22">
        <v>45188</v>
      </c>
      <c r="C1450" s="15">
        <v>0.62439814814820904</v>
      </c>
      <c r="D1450" s="20">
        <v>0</v>
      </c>
      <c r="E1450" s="20">
        <v>0.75700000000000001</v>
      </c>
      <c r="F1450" s="20">
        <v>32.1</v>
      </c>
    </row>
    <row r="1451" spans="1:6" x14ac:dyDescent="0.4">
      <c r="A1451" s="21">
        <f t="shared" si="22"/>
        <v>45188.624409722222</v>
      </c>
      <c r="B1451" s="22">
        <v>45188</v>
      </c>
      <c r="C1451" s="15">
        <v>0.62440972222228297</v>
      </c>
      <c r="D1451" s="20">
        <v>0</v>
      </c>
      <c r="E1451" s="20">
        <v>0.75800000000000001</v>
      </c>
      <c r="F1451" s="20">
        <v>32.1</v>
      </c>
    </row>
    <row r="1452" spans="1:6" x14ac:dyDescent="0.4">
      <c r="A1452" s="21">
        <f t="shared" si="22"/>
        <v>45188.624421296299</v>
      </c>
      <c r="B1452" s="22">
        <v>45188</v>
      </c>
      <c r="C1452" s="15">
        <v>0.62442129629635701</v>
      </c>
      <c r="D1452" s="20">
        <v>0</v>
      </c>
      <c r="E1452" s="20">
        <v>0.75800000000000001</v>
      </c>
      <c r="F1452" s="20">
        <v>32.1</v>
      </c>
    </row>
    <row r="1453" spans="1:6" x14ac:dyDescent="0.4">
      <c r="A1453" s="21">
        <f t="shared" si="22"/>
        <v>45188.624432870369</v>
      </c>
      <c r="B1453" s="22">
        <v>45188</v>
      </c>
      <c r="C1453" s="15">
        <v>0.62443287037043105</v>
      </c>
      <c r="D1453" s="20">
        <v>0</v>
      </c>
      <c r="E1453" s="20">
        <v>0.75800000000000001</v>
      </c>
      <c r="F1453" s="20">
        <v>32.1</v>
      </c>
    </row>
    <row r="1454" spans="1:6" x14ac:dyDescent="0.4">
      <c r="A1454" s="21">
        <f t="shared" si="22"/>
        <v>45188.624444444446</v>
      </c>
      <c r="B1454" s="22">
        <v>45188</v>
      </c>
      <c r="C1454" s="15">
        <v>0.62444444444450498</v>
      </c>
      <c r="D1454" s="20">
        <v>0</v>
      </c>
      <c r="E1454" s="20">
        <v>0.75800000000000001</v>
      </c>
      <c r="F1454" s="20">
        <v>32.1</v>
      </c>
    </row>
    <row r="1455" spans="1:6" x14ac:dyDescent="0.4">
      <c r="A1455" s="21">
        <f t="shared" si="22"/>
        <v>45188.624456018515</v>
      </c>
      <c r="B1455" s="22">
        <v>45188</v>
      </c>
      <c r="C1455" s="15">
        <v>0.62445601851857901</v>
      </c>
      <c r="D1455" s="20">
        <v>0</v>
      </c>
      <c r="E1455" s="20">
        <v>0.75800000000000001</v>
      </c>
      <c r="F1455" s="20">
        <v>32.1</v>
      </c>
    </row>
    <row r="1456" spans="1:6" x14ac:dyDescent="0.4">
      <c r="A1456" s="21">
        <f t="shared" si="22"/>
        <v>45188.624467592592</v>
      </c>
      <c r="B1456" s="22">
        <v>45188</v>
      </c>
      <c r="C1456" s="15">
        <v>0.62446759259265405</v>
      </c>
      <c r="D1456" s="20">
        <v>0</v>
      </c>
      <c r="E1456" s="20">
        <v>0.75800000000000001</v>
      </c>
      <c r="F1456" s="20">
        <v>32.1</v>
      </c>
    </row>
    <row r="1457" spans="1:6" x14ac:dyDescent="0.4">
      <c r="A1457" s="21">
        <f t="shared" si="22"/>
        <v>45188.624479166669</v>
      </c>
      <c r="B1457" s="22">
        <v>45188</v>
      </c>
      <c r="C1457" s="15">
        <v>0.62447916666672798</v>
      </c>
      <c r="D1457" s="20">
        <v>0</v>
      </c>
      <c r="E1457" s="20">
        <v>0.75800000000000001</v>
      </c>
      <c r="F1457" s="20">
        <v>32.1</v>
      </c>
    </row>
    <row r="1458" spans="1:6" x14ac:dyDescent="0.4">
      <c r="A1458" s="21">
        <f t="shared" si="22"/>
        <v>45188.624490740738</v>
      </c>
      <c r="B1458" s="22">
        <v>45188</v>
      </c>
      <c r="C1458" s="15">
        <v>0.62449074074080202</v>
      </c>
      <c r="D1458" s="20">
        <v>0</v>
      </c>
      <c r="E1458" s="20">
        <v>0.75800000000000001</v>
      </c>
      <c r="F1458" s="20">
        <v>32.1</v>
      </c>
    </row>
    <row r="1459" spans="1:6" x14ac:dyDescent="0.4">
      <c r="A1459" s="21">
        <f t="shared" si="22"/>
        <v>45188.624502314815</v>
      </c>
      <c r="B1459" s="22">
        <v>45188</v>
      </c>
      <c r="C1459" s="15">
        <v>0.62450231481487595</v>
      </c>
      <c r="D1459" s="20">
        <v>0</v>
      </c>
      <c r="E1459" s="20">
        <v>0.75800000000000001</v>
      </c>
      <c r="F1459" s="20">
        <v>32.1</v>
      </c>
    </row>
    <row r="1460" spans="1:6" x14ac:dyDescent="0.4">
      <c r="A1460" s="21">
        <f t="shared" si="22"/>
        <v>45188.624513888892</v>
      </c>
      <c r="B1460" s="22">
        <v>45188</v>
      </c>
      <c r="C1460" s="15">
        <v>0.62451388888894999</v>
      </c>
      <c r="D1460" s="20">
        <v>0</v>
      </c>
      <c r="E1460" s="20">
        <v>0.75800000000000001</v>
      </c>
      <c r="F1460" s="20">
        <v>32.1</v>
      </c>
    </row>
    <row r="1461" spans="1:6" x14ac:dyDescent="0.4">
      <c r="A1461" s="21">
        <f t="shared" si="22"/>
        <v>45188.624525462961</v>
      </c>
      <c r="B1461" s="22">
        <v>45188</v>
      </c>
      <c r="C1461" s="15">
        <v>0.62452546296302403</v>
      </c>
      <c r="D1461" s="20">
        <v>0</v>
      </c>
      <c r="E1461" s="20">
        <v>0.75700000000000001</v>
      </c>
      <c r="F1461" s="20">
        <v>32.1</v>
      </c>
    </row>
    <row r="1462" spans="1:6" x14ac:dyDescent="0.4">
      <c r="A1462" s="21">
        <f t="shared" si="22"/>
        <v>45188.624537037038</v>
      </c>
      <c r="B1462" s="22">
        <v>45188</v>
      </c>
      <c r="C1462" s="15">
        <v>0.62453703703709895</v>
      </c>
      <c r="D1462" s="20">
        <v>0</v>
      </c>
      <c r="E1462" s="20">
        <v>0.75800000000000001</v>
      </c>
      <c r="F1462" s="20">
        <v>32.1</v>
      </c>
    </row>
    <row r="1463" spans="1:6" x14ac:dyDescent="0.4">
      <c r="A1463" s="21">
        <f t="shared" si="22"/>
        <v>45188.624548611115</v>
      </c>
      <c r="B1463" s="22">
        <v>45188</v>
      </c>
      <c r="C1463" s="15">
        <v>0.62454861111117299</v>
      </c>
      <c r="D1463" s="20">
        <v>0</v>
      </c>
      <c r="E1463" s="20">
        <v>0.75800000000000001</v>
      </c>
      <c r="F1463" s="20">
        <v>32.1</v>
      </c>
    </row>
    <row r="1464" spans="1:6" x14ac:dyDescent="0.4">
      <c r="A1464" s="21">
        <f t="shared" si="22"/>
        <v>45188.624560185184</v>
      </c>
      <c r="B1464" s="22">
        <v>45188</v>
      </c>
      <c r="C1464" s="15">
        <v>0.62456018518524703</v>
      </c>
      <c r="D1464" s="20">
        <v>0</v>
      </c>
      <c r="E1464" s="20">
        <v>0.75800000000000001</v>
      </c>
      <c r="F1464" s="20">
        <v>32.1</v>
      </c>
    </row>
    <row r="1465" spans="1:6" x14ac:dyDescent="0.4">
      <c r="A1465" s="21">
        <f t="shared" si="22"/>
        <v>45188.624571759261</v>
      </c>
      <c r="B1465" s="22">
        <v>45188</v>
      </c>
      <c r="C1465" s="15">
        <v>0.62457175925932096</v>
      </c>
      <c r="D1465" s="20">
        <v>0</v>
      </c>
      <c r="E1465" s="20">
        <v>0.75800000000000001</v>
      </c>
      <c r="F1465" s="20">
        <v>32.1</v>
      </c>
    </row>
    <row r="1466" spans="1:6" x14ac:dyDescent="0.4">
      <c r="A1466" s="21">
        <f t="shared" si="22"/>
        <v>45188.624583333331</v>
      </c>
      <c r="B1466" s="22">
        <v>45188</v>
      </c>
      <c r="C1466" s="15">
        <v>0.624583333333395</v>
      </c>
      <c r="D1466" s="20">
        <v>0</v>
      </c>
      <c r="E1466" s="20">
        <v>0.75700000000000001</v>
      </c>
      <c r="F1466" s="20">
        <v>32.1</v>
      </c>
    </row>
    <row r="1467" spans="1:6" x14ac:dyDescent="0.4">
      <c r="A1467" s="21">
        <f t="shared" si="22"/>
        <v>45188.624594907407</v>
      </c>
      <c r="B1467" s="22">
        <v>45188</v>
      </c>
      <c r="C1467" s="15">
        <v>0.62459490740746904</v>
      </c>
      <c r="D1467" s="20">
        <v>0</v>
      </c>
      <c r="E1467" s="20">
        <v>0.75700000000000001</v>
      </c>
      <c r="F1467" s="20">
        <v>32.1</v>
      </c>
    </row>
    <row r="1468" spans="1:6" x14ac:dyDescent="0.4">
      <c r="A1468" s="21">
        <f t="shared" si="22"/>
        <v>45188.624606481484</v>
      </c>
      <c r="B1468" s="22">
        <v>45188</v>
      </c>
      <c r="C1468" s="15">
        <v>0.62460648148154296</v>
      </c>
      <c r="D1468" s="20">
        <v>0</v>
      </c>
      <c r="E1468" s="20">
        <v>0.75800000000000001</v>
      </c>
      <c r="F1468" s="20">
        <v>32.1</v>
      </c>
    </row>
    <row r="1469" spans="1:6" x14ac:dyDescent="0.4">
      <c r="A1469" s="21">
        <f t="shared" si="22"/>
        <v>45188.624618055554</v>
      </c>
      <c r="B1469" s="22">
        <v>45188</v>
      </c>
      <c r="C1469" s="15">
        <v>0.624618055555618</v>
      </c>
      <c r="D1469" s="20">
        <v>0</v>
      </c>
      <c r="E1469" s="20">
        <v>0.75800000000000001</v>
      </c>
      <c r="F1469" s="20">
        <v>32.1</v>
      </c>
    </row>
    <row r="1470" spans="1:6" x14ac:dyDescent="0.4">
      <c r="A1470" s="21">
        <f t="shared" si="22"/>
        <v>45188.62462962963</v>
      </c>
      <c r="B1470" s="22">
        <v>45188</v>
      </c>
      <c r="C1470" s="15">
        <v>0.62462962962969204</v>
      </c>
      <c r="D1470" s="20">
        <v>0</v>
      </c>
      <c r="E1470" s="20">
        <v>0.75700000000000001</v>
      </c>
      <c r="F1470" s="20">
        <v>32.1</v>
      </c>
    </row>
    <row r="1471" spans="1:6" x14ac:dyDescent="0.4">
      <c r="A1471" s="21">
        <f t="shared" si="22"/>
        <v>45188.624641203707</v>
      </c>
      <c r="B1471" s="22">
        <v>45188</v>
      </c>
      <c r="C1471" s="15">
        <v>0.62464120370376597</v>
      </c>
      <c r="D1471" s="20">
        <v>0</v>
      </c>
      <c r="E1471" s="20">
        <v>0.75700000000000001</v>
      </c>
      <c r="F1471" s="20">
        <v>32.1</v>
      </c>
    </row>
    <row r="1472" spans="1:6" x14ac:dyDescent="0.4">
      <c r="A1472" s="21">
        <f t="shared" si="22"/>
        <v>45188.624652777777</v>
      </c>
      <c r="B1472" s="22">
        <v>45188</v>
      </c>
      <c r="C1472" s="15">
        <v>0.62465277777784001</v>
      </c>
      <c r="D1472" s="20">
        <v>0</v>
      </c>
      <c r="E1472" s="20">
        <v>0.75700000000000001</v>
      </c>
      <c r="F1472" s="20">
        <v>32.1</v>
      </c>
    </row>
    <row r="1473" spans="1:6" x14ac:dyDescent="0.4">
      <c r="A1473" s="21">
        <f t="shared" si="22"/>
        <v>45188.624664351853</v>
      </c>
      <c r="B1473" s="22">
        <v>45188</v>
      </c>
      <c r="C1473" s="15">
        <v>0.62466435185191405</v>
      </c>
      <c r="D1473" s="20">
        <v>0</v>
      </c>
      <c r="E1473" s="20">
        <v>0.75700000000000001</v>
      </c>
      <c r="F1473" s="20">
        <v>32.1</v>
      </c>
    </row>
    <row r="1474" spans="1:6" x14ac:dyDescent="0.4">
      <c r="A1474" s="21">
        <f t="shared" ref="A1474:A1502" si="23">B1474+C1474+D1474/24/60/60/1000</f>
        <v>45188.624675925923</v>
      </c>
      <c r="B1474" s="22">
        <v>45188</v>
      </c>
      <c r="C1474" s="15">
        <v>0.62467592592598797</v>
      </c>
      <c r="D1474" s="20">
        <v>0</v>
      </c>
      <c r="E1474" s="20">
        <v>0.75800000000000001</v>
      </c>
      <c r="F1474" s="20">
        <v>32.1</v>
      </c>
    </row>
    <row r="1475" spans="1:6" x14ac:dyDescent="0.4">
      <c r="A1475" s="21">
        <f t="shared" si="23"/>
        <v>45188.6246875</v>
      </c>
      <c r="B1475" s="22">
        <v>45188</v>
      </c>
      <c r="C1475" s="15">
        <v>0.62468750000006201</v>
      </c>
      <c r="D1475" s="20">
        <v>0</v>
      </c>
      <c r="E1475" s="20">
        <v>0.75700000000000001</v>
      </c>
      <c r="F1475" s="20">
        <v>32.1</v>
      </c>
    </row>
    <row r="1476" spans="1:6" x14ac:dyDescent="0.4">
      <c r="A1476" s="21">
        <f t="shared" si="23"/>
        <v>45188.624699074076</v>
      </c>
      <c r="B1476" s="22">
        <v>45188</v>
      </c>
      <c r="C1476" s="15">
        <v>0.62469907407413705</v>
      </c>
      <c r="D1476" s="20">
        <v>0</v>
      </c>
      <c r="E1476" s="20">
        <v>0.75800000000000001</v>
      </c>
      <c r="F1476" s="20">
        <v>32.1</v>
      </c>
    </row>
    <row r="1477" spans="1:6" x14ac:dyDescent="0.4">
      <c r="A1477" s="21">
        <f t="shared" si="23"/>
        <v>45188.624710648146</v>
      </c>
      <c r="B1477" s="22">
        <v>45188</v>
      </c>
      <c r="C1477" s="15">
        <v>0.62471064814821098</v>
      </c>
      <c r="D1477" s="20">
        <v>0</v>
      </c>
      <c r="E1477" s="20">
        <v>0.75700000000000001</v>
      </c>
      <c r="F1477" s="20">
        <v>32.1</v>
      </c>
    </row>
    <row r="1478" spans="1:6" x14ac:dyDescent="0.4">
      <c r="A1478" s="21">
        <f t="shared" si="23"/>
        <v>45188.624722222223</v>
      </c>
      <c r="B1478" s="22">
        <v>45188</v>
      </c>
      <c r="C1478" s="15">
        <v>0.62472222222228502</v>
      </c>
      <c r="D1478" s="20">
        <v>0</v>
      </c>
      <c r="E1478" s="20">
        <v>0.75800000000000001</v>
      </c>
      <c r="F1478" s="20">
        <v>32.1</v>
      </c>
    </row>
    <row r="1479" spans="1:6" x14ac:dyDescent="0.4">
      <c r="A1479" s="21">
        <f t="shared" si="23"/>
        <v>45188.6247337963</v>
      </c>
      <c r="B1479" s="22">
        <v>45188</v>
      </c>
      <c r="C1479" s="15">
        <v>0.62473379629635895</v>
      </c>
      <c r="D1479" s="20">
        <v>0</v>
      </c>
      <c r="E1479" s="20">
        <v>0.75800000000000001</v>
      </c>
      <c r="F1479" s="20">
        <v>32.1</v>
      </c>
    </row>
    <row r="1480" spans="1:6" x14ac:dyDescent="0.4">
      <c r="A1480" s="21">
        <f t="shared" si="23"/>
        <v>45188.624745370369</v>
      </c>
      <c r="B1480" s="22">
        <v>45188</v>
      </c>
      <c r="C1480" s="15">
        <v>0.62474537037043298</v>
      </c>
      <c r="D1480" s="20">
        <v>0</v>
      </c>
      <c r="E1480" s="20">
        <v>0.75800000000000001</v>
      </c>
      <c r="F1480" s="20">
        <v>32.1</v>
      </c>
    </row>
    <row r="1481" spans="1:6" x14ac:dyDescent="0.4">
      <c r="A1481" s="21">
        <f t="shared" si="23"/>
        <v>45188.624756944446</v>
      </c>
      <c r="B1481" s="22">
        <v>45188</v>
      </c>
      <c r="C1481" s="15">
        <v>0.62475694444450702</v>
      </c>
      <c r="D1481" s="20">
        <v>0</v>
      </c>
      <c r="E1481" s="20">
        <v>0.75800000000000001</v>
      </c>
      <c r="F1481" s="20">
        <v>32.1</v>
      </c>
    </row>
    <row r="1482" spans="1:6" x14ac:dyDescent="0.4">
      <c r="A1482" s="21">
        <f t="shared" si="23"/>
        <v>45188.624768518515</v>
      </c>
      <c r="B1482" s="22">
        <v>45188</v>
      </c>
      <c r="C1482" s="15">
        <v>0.62476851851858195</v>
      </c>
      <c r="D1482" s="20">
        <v>0</v>
      </c>
      <c r="E1482" s="20">
        <v>0.75800000000000001</v>
      </c>
      <c r="F1482" s="20">
        <v>32.1</v>
      </c>
    </row>
    <row r="1483" spans="1:6" x14ac:dyDescent="0.4">
      <c r="A1483" s="21">
        <f t="shared" si="23"/>
        <v>45188.624780092592</v>
      </c>
      <c r="B1483" s="22">
        <v>45188</v>
      </c>
      <c r="C1483" s="15">
        <v>0.62478009259265599</v>
      </c>
      <c r="D1483" s="20">
        <v>0</v>
      </c>
      <c r="E1483" s="20">
        <v>0.75700000000000001</v>
      </c>
      <c r="F1483" s="20">
        <v>32.1</v>
      </c>
    </row>
    <row r="1484" spans="1:6" x14ac:dyDescent="0.4">
      <c r="A1484" s="21">
        <f t="shared" si="23"/>
        <v>45188.624791666669</v>
      </c>
      <c r="B1484" s="22">
        <v>45188</v>
      </c>
      <c r="C1484" s="15">
        <v>0.62479166666673003</v>
      </c>
      <c r="D1484" s="20">
        <v>0</v>
      </c>
      <c r="E1484" s="20">
        <v>0.75800000000000001</v>
      </c>
      <c r="F1484" s="20">
        <v>32.1</v>
      </c>
    </row>
    <row r="1485" spans="1:6" x14ac:dyDescent="0.4">
      <c r="A1485" s="21">
        <f t="shared" si="23"/>
        <v>45188.624803240738</v>
      </c>
      <c r="B1485" s="22">
        <v>45188</v>
      </c>
      <c r="C1485" s="15">
        <v>0.62480324074080396</v>
      </c>
      <c r="D1485" s="20">
        <v>0</v>
      </c>
      <c r="E1485" s="20">
        <v>0.75700000000000001</v>
      </c>
      <c r="F1485" s="20">
        <v>32.1</v>
      </c>
    </row>
    <row r="1486" spans="1:6" x14ac:dyDescent="0.4">
      <c r="A1486" s="21">
        <f t="shared" si="23"/>
        <v>45188.624814814815</v>
      </c>
      <c r="B1486" s="22">
        <v>45188</v>
      </c>
      <c r="C1486" s="15">
        <v>0.62481481481487799</v>
      </c>
      <c r="D1486" s="20">
        <v>0</v>
      </c>
      <c r="E1486" s="20">
        <v>0.75800000000000001</v>
      </c>
      <c r="F1486" s="20">
        <v>32.1</v>
      </c>
    </row>
    <row r="1487" spans="1:6" x14ac:dyDescent="0.4">
      <c r="A1487" s="21">
        <f t="shared" si="23"/>
        <v>45188.624826388892</v>
      </c>
      <c r="B1487" s="22">
        <v>45188</v>
      </c>
      <c r="C1487" s="15">
        <v>0.62482638888895203</v>
      </c>
      <c r="D1487" s="20">
        <v>0</v>
      </c>
      <c r="E1487" s="20">
        <v>0.75800000000000001</v>
      </c>
      <c r="F1487" s="20">
        <v>32.1</v>
      </c>
    </row>
    <row r="1488" spans="1:6" x14ac:dyDescent="0.4">
      <c r="A1488" s="21">
        <f t="shared" si="23"/>
        <v>45188.624837962961</v>
      </c>
      <c r="B1488" s="22">
        <v>45188</v>
      </c>
      <c r="C1488" s="15">
        <v>0.62483796296302596</v>
      </c>
      <c r="D1488" s="20">
        <v>0</v>
      </c>
      <c r="E1488" s="20">
        <v>0.75800000000000001</v>
      </c>
      <c r="F1488" s="20">
        <v>32.1</v>
      </c>
    </row>
    <row r="1489" spans="1:6" x14ac:dyDescent="0.4">
      <c r="A1489" s="21">
        <f t="shared" si="23"/>
        <v>45188.624849537038</v>
      </c>
      <c r="B1489" s="22">
        <v>45188</v>
      </c>
      <c r="C1489" s="15">
        <v>0.624849537037101</v>
      </c>
      <c r="D1489" s="20">
        <v>0</v>
      </c>
      <c r="E1489" s="20">
        <v>0.75800000000000001</v>
      </c>
      <c r="F1489" s="20">
        <v>32.1</v>
      </c>
    </row>
    <row r="1490" spans="1:6" x14ac:dyDescent="0.4">
      <c r="A1490" s="21">
        <f t="shared" si="23"/>
        <v>45188.624861111108</v>
      </c>
      <c r="B1490" s="22">
        <v>45188</v>
      </c>
      <c r="C1490" s="15">
        <v>0.62486111111117504</v>
      </c>
      <c r="D1490" s="20">
        <v>0</v>
      </c>
      <c r="E1490" s="20">
        <v>0.75800000000000001</v>
      </c>
      <c r="F1490" s="20">
        <v>32.1</v>
      </c>
    </row>
    <row r="1491" spans="1:6" x14ac:dyDescent="0.4">
      <c r="A1491" s="21">
        <f t="shared" si="23"/>
        <v>45188.624872685185</v>
      </c>
      <c r="B1491" s="22">
        <v>45188</v>
      </c>
      <c r="C1491" s="15">
        <v>0.62487268518524897</v>
      </c>
      <c r="D1491" s="20">
        <v>0</v>
      </c>
      <c r="E1491" s="20">
        <v>0.75800000000000001</v>
      </c>
      <c r="F1491" s="20">
        <v>32.1</v>
      </c>
    </row>
    <row r="1492" spans="1:6" x14ac:dyDescent="0.4">
      <c r="A1492" s="21">
        <f t="shared" si="23"/>
        <v>45188.624884259261</v>
      </c>
      <c r="B1492" s="22">
        <v>45188</v>
      </c>
      <c r="C1492" s="15">
        <v>0.624884259259323</v>
      </c>
      <c r="D1492" s="20">
        <v>0</v>
      </c>
      <c r="E1492" s="20">
        <v>0.75800000000000001</v>
      </c>
      <c r="F1492" s="20">
        <v>32.1</v>
      </c>
    </row>
    <row r="1493" spans="1:6" x14ac:dyDescent="0.4">
      <c r="A1493" s="21">
        <f t="shared" si="23"/>
        <v>45188.624895833331</v>
      </c>
      <c r="B1493" s="22">
        <v>45188</v>
      </c>
      <c r="C1493" s="15">
        <v>0.62489583333339704</v>
      </c>
      <c r="D1493" s="20">
        <v>0</v>
      </c>
      <c r="E1493" s="20">
        <v>0.75800000000000001</v>
      </c>
      <c r="F1493" s="20">
        <v>32.1</v>
      </c>
    </row>
    <row r="1494" spans="1:6" x14ac:dyDescent="0.4">
      <c r="A1494" s="21">
        <f t="shared" si="23"/>
        <v>45188.624907407408</v>
      </c>
      <c r="B1494" s="22">
        <v>45188</v>
      </c>
      <c r="C1494" s="15">
        <v>0.62490740740747097</v>
      </c>
      <c r="D1494" s="20">
        <v>0</v>
      </c>
      <c r="E1494" s="20">
        <v>0.75800000000000001</v>
      </c>
      <c r="F1494" s="20">
        <v>32.1</v>
      </c>
    </row>
    <row r="1495" spans="1:6" x14ac:dyDescent="0.4">
      <c r="A1495" s="21">
        <f t="shared" si="23"/>
        <v>45188.624918981484</v>
      </c>
      <c r="B1495" s="22">
        <v>45188</v>
      </c>
      <c r="C1495" s="15">
        <v>0.62491898148154501</v>
      </c>
      <c r="D1495" s="20">
        <v>0</v>
      </c>
      <c r="E1495" s="20">
        <v>0.75800000000000001</v>
      </c>
      <c r="F1495" s="20">
        <v>32.1</v>
      </c>
    </row>
    <row r="1496" spans="1:6" x14ac:dyDescent="0.4">
      <c r="A1496" s="21">
        <f t="shared" si="23"/>
        <v>45188.624930555554</v>
      </c>
      <c r="B1496" s="22">
        <v>45188</v>
      </c>
      <c r="C1496" s="15">
        <v>0.62493055555562005</v>
      </c>
      <c r="D1496" s="20">
        <v>0</v>
      </c>
      <c r="E1496" s="20">
        <v>0.75800000000000001</v>
      </c>
      <c r="F1496" s="20">
        <v>32.1</v>
      </c>
    </row>
    <row r="1497" spans="1:6" x14ac:dyDescent="0.4">
      <c r="A1497" s="21">
        <f t="shared" si="23"/>
        <v>45188.624942129631</v>
      </c>
      <c r="B1497" s="22">
        <v>45188</v>
      </c>
      <c r="C1497" s="15">
        <v>0.62494212962969398</v>
      </c>
      <c r="D1497" s="20">
        <v>0</v>
      </c>
      <c r="E1497" s="20">
        <v>0.75800000000000001</v>
      </c>
      <c r="F1497" s="20">
        <v>32.1</v>
      </c>
    </row>
    <row r="1498" spans="1:6" x14ac:dyDescent="0.4">
      <c r="A1498" s="21">
        <f t="shared" si="23"/>
        <v>45188.6249537037</v>
      </c>
      <c r="B1498" s="22">
        <v>45188</v>
      </c>
      <c r="C1498" s="15">
        <v>0.62495370370376802</v>
      </c>
      <c r="D1498" s="20">
        <v>0</v>
      </c>
      <c r="E1498" s="20">
        <v>0.75800000000000001</v>
      </c>
      <c r="F1498" s="20">
        <v>32.1</v>
      </c>
    </row>
    <row r="1499" spans="1:6" x14ac:dyDescent="0.4">
      <c r="A1499" s="21">
        <f t="shared" si="23"/>
        <v>45188.624965277777</v>
      </c>
      <c r="B1499" s="22">
        <v>45188</v>
      </c>
      <c r="C1499" s="15">
        <v>0.62496527777784205</v>
      </c>
      <c r="D1499" s="20">
        <v>0</v>
      </c>
      <c r="E1499" s="20">
        <v>0.75800000000000001</v>
      </c>
      <c r="F1499" s="20">
        <v>32.1</v>
      </c>
    </row>
    <row r="1500" spans="1:6" x14ac:dyDescent="0.4">
      <c r="A1500" s="21">
        <f t="shared" si="23"/>
        <v>45188.624976851854</v>
      </c>
      <c r="B1500" s="22">
        <v>45188</v>
      </c>
      <c r="C1500" s="15">
        <v>0.62497685185191598</v>
      </c>
      <c r="D1500" s="20">
        <v>0</v>
      </c>
      <c r="E1500" s="20">
        <v>0.75800000000000001</v>
      </c>
      <c r="F1500" s="20">
        <v>32.1</v>
      </c>
    </row>
    <row r="1501" spans="1:6" x14ac:dyDescent="0.4">
      <c r="A1501" s="21">
        <f t="shared" si="23"/>
        <v>45188.624988425923</v>
      </c>
      <c r="B1501" s="22">
        <v>45188</v>
      </c>
      <c r="C1501" s="15">
        <v>0.62498842592599002</v>
      </c>
      <c r="D1501" s="20">
        <v>0</v>
      </c>
      <c r="E1501" s="20">
        <v>0.75800000000000001</v>
      </c>
      <c r="F1501" s="20">
        <v>32.1</v>
      </c>
    </row>
    <row r="1502" spans="1:6" x14ac:dyDescent="0.4">
      <c r="A1502" s="21">
        <f t="shared" si="23"/>
        <v>45188.625</v>
      </c>
      <c r="B1502" s="22">
        <v>45188</v>
      </c>
      <c r="C1502" s="15">
        <v>0.62500000000006495</v>
      </c>
      <c r="D1502" s="20">
        <v>0</v>
      </c>
      <c r="E1502" s="20">
        <v>0.75800000000000001</v>
      </c>
      <c r="F1502" s="20">
        <v>32.1</v>
      </c>
    </row>
    <row r="1503" spans="1:6" x14ac:dyDescent="0.4">
      <c r="A1503" s="21"/>
      <c r="B1503" s="22"/>
      <c r="C1503" s="15"/>
      <c r="D1503" s="20"/>
      <c r="E1503" s="20"/>
      <c r="F1503" s="20"/>
    </row>
    <row r="1504" spans="1:6" x14ac:dyDescent="0.4">
      <c r="A1504" s="21"/>
      <c r="B1504" s="22"/>
      <c r="C1504" s="15"/>
      <c r="D1504" s="20"/>
      <c r="E1504" s="20"/>
      <c r="F1504" s="20"/>
    </row>
    <row r="1505" spans="1:6" x14ac:dyDescent="0.4">
      <c r="A1505" s="21"/>
      <c r="B1505" s="22"/>
      <c r="C1505" s="15"/>
      <c r="D1505" s="20"/>
      <c r="E1505" s="20"/>
      <c r="F1505" s="20"/>
    </row>
    <row r="1506" spans="1:6" x14ac:dyDescent="0.4">
      <c r="A1506" s="21"/>
      <c r="B1506" s="22"/>
      <c r="C1506" s="15"/>
      <c r="D1506" s="20"/>
      <c r="E1506" s="20"/>
      <c r="F1506" s="20"/>
    </row>
    <row r="1507" spans="1:6" x14ac:dyDescent="0.4">
      <c r="A1507" s="21"/>
      <c r="B1507" s="22"/>
      <c r="C1507" s="15"/>
      <c r="D1507" s="20"/>
      <c r="E1507" s="20"/>
      <c r="F1507" s="20"/>
    </row>
    <row r="1508" spans="1:6" x14ac:dyDescent="0.4">
      <c r="A1508" s="21"/>
      <c r="B1508" s="22"/>
      <c r="C1508" s="15"/>
      <c r="D1508" s="20"/>
      <c r="E1508" s="20"/>
      <c r="F1508" s="20"/>
    </row>
    <row r="1509" spans="1:6" x14ac:dyDescent="0.4">
      <c r="A1509" s="21"/>
      <c r="B1509" s="22"/>
      <c r="C1509" s="15"/>
      <c r="D1509" s="20"/>
      <c r="E1509" s="20"/>
      <c r="F1509" s="20"/>
    </row>
    <row r="1510" spans="1:6" x14ac:dyDescent="0.4">
      <c r="A1510" s="21"/>
      <c r="B1510" s="22"/>
      <c r="C1510" s="15"/>
      <c r="D1510" s="20"/>
      <c r="E1510" s="20"/>
      <c r="F1510" s="20"/>
    </row>
    <row r="1511" spans="1:6" x14ac:dyDescent="0.4">
      <c r="A1511" s="21"/>
      <c r="B1511" s="22"/>
      <c r="C1511" s="15"/>
      <c r="D1511" s="20"/>
      <c r="E1511" s="20"/>
      <c r="F1511" s="20"/>
    </row>
    <row r="1512" spans="1:6" x14ac:dyDescent="0.4">
      <c r="A1512" s="21"/>
      <c r="B1512" s="22"/>
      <c r="C1512" s="15"/>
      <c r="D1512" s="20"/>
      <c r="E1512" s="20"/>
      <c r="F1512" s="20"/>
    </row>
    <row r="1513" spans="1:6" x14ac:dyDescent="0.4">
      <c r="A1513" s="21"/>
      <c r="B1513" s="22"/>
      <c r="C1513" s="15"/>
      <c r="D1513" s="20"/>
      <c r="E1513" s="20"/>
      <c r="F1513" s="20"/>
    </row>
    <row r="1514" spans="1:6" x14ac:dyDescent="0.4">
      <c r="A1514" s="21"/>
      <c r="B1514" s="22"/>
      <c r="C1514" s="15"/>
      <c r="D1514" s="20"/>
      <c r="E1514" s="20"/>
      <c r="F1514" s="20"/>
    </row>
    <row r="1515" spans="1:6" x14ac:dyDescent="0.4">
      <c r="A1515" s="21"/>
      <c r="B1515" s="22"/>
      <c r="C1515" s="15"/>
      <c r="D1515" s="20"/>
      <c r="E1515" s="20"/>
      <c r="F1515" s="20"/>
    </row>
    <row r="1516" spans="1:6" x14ac:dyDescent="0.4">
      <c r="A1516" s="21"/>
      <c r="B1516" s="22"/>
      <c r="C1516" s="15"/>
      <c r="D1516" s="20"/>
      <c r="E1516" s="20"/>
      <c r="F1516" s="20"/>
    </row>
    <row r="1517" spans="1:6" x14ac:dyDescent="0.4">
      <c r="A1517" s="21"/>
      <c r="B1517" s="22"/>
      <c r="C1517" s="15"/>
      <c r="D1517" s="20"/>
      <c r="E1517" s="20"/>
      <c r="F1517" s="20"/>
    </row>
    <row r="1518" spans="1:6" x14ac:dyDescent="0.4">
      <c r="A1518" s="21"/>
      <c r="B1518" s="22"/>
      <c r="C1518" s="15"/>
      <c r="D1518" s="20"/>
      <c r="E1518" s="20"/>
      <c r="F1518" s="20"/>
    </row>
    <row r="1519" spans="1:6" x14ac:dyDescent="0.4">
      <c r="A1519" s="21"/>
      <c r="B1519" s="22"/>
      <c r="C1519" s="15"/>
      <c r="D1519" s="20"/>
      <c r="E1519" s="20"/>
      <c r="F1519" s="20"/>
    </row>
    <row r="1520" spans="1:6" x14ac:dyDescent="0.4">
      <c r="A1520" s="21"/>
      <c r="B1520" s="22"/>
      <c r="C1520" s="15"/>
      <c r="D1520" s="20"/>
      <c r="E1520" s="20"/>
      <c r="F1520" s="20"/>
    </row>
    <row r="1521" spans="1:6" x14ac:dyDescent="0.4">
      <c r="A1521" s="21"/>
      <c r="B1521" s="22"/>
      <c r="C1521" s="15"/>
      <c r="D1521" s="20"/>
      <c r="E1521" s="20"/>
      <c r="F1521" s="20"/>
    </row>
    <row r="1522" spans="1:6" x14ac:dyDescent="0.4">
      <c r="A1522" s="21"/>
      <c r="B1522" s="22"/>
      <c r="C1522" s="15"/>
      <c r="D1522" s="20"/>
      <c r="E1522" s="20"/>
      <c r="F1522" s="20"/>
    </row>
    <row r="1523" spans="1:6" x14ac:dyDescent="0.4">
      <c r="A1523" s="21"/>
      <c r="B1523" s="22"/>
      <c r="C1523" s="15"/>
      <c r="D1523" s="20"/>
      <c r="E1523" s="20"/>
      <c r="F1523" s="20"/>
    </row>
    <row r="1524" spans="1:6" x14ac:dyDescent="0.4">
      <c r="A1524" s="21"/>
      <c r="B1524" s="22"/>
      <c r="C1524" s="15"/>
      <c r="D1524" s="20"/>
      <c r="E1524" s="20"/>
      <c r="F1524" s="20"/>
    </row>
    <row r="1525" spans="1:6" x14ac:dyDescent="0.4">
      <c r="A1525" s="21"/>
      <c r="B1525" s="22"/>
      <c r="C1525" s="15"/>
      <c r="D1525" s="20"/>
      <c r="E1525" s="20"/>
      <c r="F1525" s="20"/>
    </row>
    <row r="1526" spans="1:6" x14ac:dyDescent="0.4">
      <c r="A1526" s="21"/>
      <c r="B1526" s="22"/>
      <c r="C1526" s="15"/>
      <c r="D1526" s="20"/>
      <c r="E1526" s="20"/>
      <c r="F1526" s="20"/>
    </row>
    <row r="1527" spans="1:6" x14ac:dyDescent="0.4">
      <c r="A1527" s="21"/>
      <c r="B1527" s="22"/>
      <c r="C1527" s="15"/>
      <c r="D1527" s="20"/>
      <c r="E1527" s="20"/>
      <c r="F1527" s="20"/>
    </row>
    <row r="1528" spans="1:6" x14ac:dyDescent="0.4">
      <c r="A1528" s="21"/>
      <c r="B1528" s="22"/>
      <c r="C1528" s="15"/>
      <c r="D1528" s="20"/>
      <c r="E1528" s="20"/>
      <c r="F1528" s="20"/>
    </row>
    <row r="1529" spans="1:6" x14ac:dyDescent="0.4">
      <c r="A1529" s="21"/>
      <c r="B1529" s="22"/>
      <c r="C1529" s="15"/>
      <c r="D1529" s="20"/>
      <c r="E1529" s="20"/>
      <c r="F1529" s="20"/>
    </row>
    <row r="1530" spans="1:6" x14ac:dyDescent="0.4">
      <c r="A1530" s="21"/>
      <c r="B1530" s="22"/>
      <c r="C1530" s="15"/>
      <c r="D1530" s="20"/>
      <c r="E1530" s="20"/>
      <c r="F1530" s="20"/>
    </row>
    <row r="1531" spans="1:6" x14ac:dyDescent="0.4">
      <c r="A1531" s="21"/>
      <c r="B1531" s="22"/>
      <c r="C1531" s="15"/>
      <c r="D1531" s="20"/>
      <c r="E1531" s="20"/>
      <c r="F1531" s="20"/>
    </row>
    <row r="1532" spans="1:6" x14ac:dyDescent="0.4">
      <c r="A1532" s="21"/>
      <c r="B1532" s="22"/>
      <c r="C1532" s="15"/>
      <c r="D1532" s="20"/>
      <c r="E1532" s="20"/>
      <c r="F1532" s="20"/>
    </row>
    <row r="1533" spans="1:6" x14ac:dyDescent="0.4">
      <c r="A1533" s="21"/>
      <c r="B1533" s="22"/>
      <c r="C1533" s="15"/>
      <c r="D1533" s="20"/>
      <c r="E1533" s="20"/>
      <c r="F1533" s="20"/>
    </row>
    <row r="1534" spans="1:6" x14ac:dyDescent="0.4">
      <c r="A1534" s="21"/>
      <c r="B1534" s="22"/>
      <c r="C1534" s="15"/>
      <c r="D1534" s="20"/>
      <c r="E1534" s="20"/>
      <c r="F1534" s="20"/>
    </row>
    <row r="1535" spans="1:6" x14ac:dyDescent="0.4">
      <c r="A1535" s="21"/>
      <c r="B1535" s="22"/>
      <c r="C1535" s="15"/>
      <c r="D1535" s="20"/>
      <c r="E1535" s="20"/>
      <c r="F1535" s="20"/>
    </row>
    <row r="1536" spans="1:6" x14ac:dyDescent="0.4">
      <c r="A1536" s="21"/>
      <c r="B1536" s="22"/>
      <c r="C1536" s="15"/>
      <c r="D1536" s="20"/>
      <c r="E1536" s="20"/>
      <c r="F1536" s="20"/>
    </row>
    <row r="1537" spans="1:6" x14ac:dyDescent="0.4">
      <c r="A1537" s="21"/>
      <c r="B1537" s="22"/>
      <c r="C1537" s="15"/>
      <c r="D1537" s="20"/>
      <c r="E1537" s="20"/>
      <c r="F1537" s="20"/>
    </row>
    <row r="1538" spans="1:6" x14ac:dyDescent="0.4">
      <c r="A1538" s="21"/>
      <c r="B1538" s="22"/>
      <c r="C1538" s="15"/>
      <c r="D1538" s="20"/>
      <c r="E1538" s="20"/>
      <c r="F1538" s="20"/>
    </row>
    <row r="1539" spans="1:6" x14ac:dyDescent="0.4">
      <c r="A1539" s="21"/>
      <c r="B1539" s="22"/>
      <c r="C1539" s="15"/>
      <c r="D1539" s="20"/>
      <c r="E1539" s="20"/>
      <c r="F1539" s="20"/>
    </row>
    <row r="1540" spans="1:6" x14ac:dyDescent="0.4">
      <c r="A1540" s="21"/>
      <c r="B1540" s="22"/>
      <c r="C1540" s="15"/>
      <c r="D1540" s="20"/>
      <c r="E1540" s="20"/>
      <c r="F1540" s="20"/>
    </row>
    <row r="1541" spans="1:6" x14ac:dyDescent="0.4">
      <c r="A1541" s="21"/>
      <c r="B1541" s="22"/>
      <c r="C1541" s="15"/>
      <c r="D1541" s="20"/>
      <c r="E1541" s="20"/>
      <c r="F1541" s="20"/>
    </row>
    <row r="1542" spans="1:6" x14ac:dyDescent="0.4">
      <c r="A1542" s="21"/>
      <c r="B1542" s="22"/>
      <c r="C1542" s="15"/>
      <c r="D1542" s="20"/>
      <c r="E1542" s="20"/>
      <c r="F1542" s="20"/>
    </row>
    <row r="1543" spans="1:6" x14ac:dyDescent="0.4">
      <c r="A1543" s="21"/>
      <c r="B1543" s="22"/>
      <c r="C1543" s="15"/>
      <c r="D1543" s="20"/>
      <c r="E1543" s="20"/>
      <c r="F1543" s="20"/>
    </row>
    <row r="1544" spans="1:6" x14ac:dyDescent="0.4">
      <c r="A1544" s="21"/>
      <c r="B1544" s="22"/>
      <c r="C1544" s="15"/>
      <c r="D1544" s="20"/>
      <c r="E1544" s="20"/>
      <c r="F1544" s="20"/>
    </row>
    <row r="1545" spans="1:6" x14ac:dyDescent="0.4">
      <c r="A1545" s="21"/>
      <c r="B1545" s="22"/>
      <c r="C1545" s="15"/>
      <c r="D1545" s="20"/>
      <c r="E1545" s="20"/>
      <c r="F1545" s="20"/>
    </row>
    <row r="1546" spans="1:6" x14ac:dyDescent="0.4">
      <c r="A1546" s="21"/>
      <c r="B1546" s="22"/>
      <c r="C1546" s="15"/>
      <c r="D1546" s="20"/>
      <c r="E1546" s="20"/>
      <c r="F1546" s="20"/>
    </row>
    <row r="1547" spans="1:6" x14ac:dyDescent="0.4">
      <c r="A1547" s="21"/>
      <c r="B1547" s="22"/>
      <c r="C1547" s="15"/>
      <c r="D1547" s="20"/>
      <c r="E1547" s="20"/>
      <c r="F1547" s="20"/>
    </row>
    <row r="1548" spans="1:6" x14ac:dyDescent="0.4">
      <c r="A1548" s="21"/>
      <c r="B1548" s="22"/>
      <c r="C1548" s="15"/>
      <c r="D1548" s="20"/>
      <c r="E1548" s="20"/>
      <c r="F1548" s="20"/>
    </row>
    <row r="1549" spans="1:6" x14ac:dyDescent="0.4">
      <c r="A1549" s="21"/>
      <c r="B1549" s="22"/>
      <c r="C1549" s="15"/>
      <c r="D1549" s="20"/>
      <c r="E1549" s="20"/>
      <c r="F1549" s="20"/>
    </row>
    <row r="1550" spans="1:6" x14ac:dyDescent="0.4">
      <c r="A1550" s="21"/>
      <c r="B1550" s="22"/>
      <c r="C1550" s="15"/>
      <c r="D1550" s="20"/>
      <c r="E1550" s="20"/>
      <c r="F1550" s="20"/>
    </row>
    <row r="1551" spans="1:6" x14ac:dyDescent="0.4">
      <c r="A1551" s="21"/>
      <c r="B1551" s="22"/>
      <c r="C1551" s="15"/>
      <c r="D1551" s="20"/>
      <c r="E1551" s="20"/>
      <c r="F1551" s="20"/>
    </row>
    <row r="1552" spans="1:6" x14ac:dyDescent="0.4">
      <c r="A1552" s="21"/>
      <c r="B1552" s="22"/>
      <c r="C1552" s="15"/>
      <c r="D1552" s="20"/>
      <c r="E1552" s="20"/>
      <c r="F1552" s="20"/>
    </row>
    <row r="1553" spans="1:6" x14ac:dyDescent="0.4">
      <c r="A1553" s="21"/>
      <c r="B1553" s="22"/>
      <c r="C1553" s="15"/>
      <c r="D1553" s="20"/>
      <c r="E1553" s="20"/>
      <c r="F1553" s="20"/>
    </row>
    <row r="1554" spans="1:6" x14ac:dyDescent="0.4">
      <c r="A1554" s="21"/>
      <c r="B1554" s="22"/>
      <c r="C1554" s="15"/>
      <c r="D1554" s="20"/>
      <c r="E1554" s="20"/>
      <c r="F1554" s="20"/>
    </row>
    <row r="1555" spans="1:6" x14ac:dyDescent="0.4">
      <c r="A1555" s="21"/>
      <c r="B1555" s="22"/>
      <c r="C1555" s="15"/>
      <c r="D1555" s="20"/>
      <c r="E1555" s="20"/>
      <c r="F1555" s="20"/>
    </row>
    <row r="1556" spans="1:6" x14ac:dyDescent="0.4">
      <c r="A1556" s="21"/>
      <c r="B1556" s="22"/>
      <c r="C1556" s="15"/>
      <c r="D1556" s="20"/>
      <c r="E1556" s="20"/>
      <c r="F1556" s="20"/>
    </row>
    <row r="1557" spans="1:6" x14ac:dyDescent="0.4">
      <c r="A1557" s="21"/>
      <c r="B1557" s="22"/>
      <c r="C1557" s="15"/>
      <c r="D1557" s="20"/>
      <c r="E1557" s="20"/>
      <c r="F1557" s="20"/>
    </row>
    <row r="1558" spans="1:6" x14ac:dyDescent="0.4">
      <c r="A1558" s="21"/>
      <c r="B1558" s="22"/>
      <c r="C1558" s="15"/>
      <c r="D1558" s="20"/>
      <c r="E1558" s="20"/>
      <c r="F1558" s="20"/>
    </row>
    <row r="1559" spans="1:6" x14ac:dyDescent="0.4">
      <c r="A1559" s="21"/>
      <c r="B1559" s="22"/>
      <c r="C1559" s="15"/>
      <c r="D1559" s="20"/>
      <c r="E1559" s="20"/>
      <c r="F1559" s="20"/>
    </row>
    <row r="1560" spans="1:6" x14ac:dyDescent="0.4">
      <c r="A1560" s="21"/>
      <c r="B1560" s="22"/>
      <c r="C1560" s="15"/>
      <c r="D1560" s="20"/>
      <c r="E1560" s="20"/>
      <c r="F1560" s="20"/>
    </row>
    <row r="1561" spans="1:6" x14ac:dyDescent="0.4">
      <c r="A1561" s="21"/>
      <c r="B1561" s="22"/>
      <c r="C1561" s="15"/>
      <c r="D1561" s="20"/>
      <c r="E1561" s="20"/>
      <c r="F1561" s="20"/>
    </row>
    <row r="1562" spans="1:6" x14ac:dyDescent="0.4">
      <c r="A1562" s="21"/>
      <c r="B1562" s="22"/>
      <c r="C1562" s="15"/>
      <c r="D1562" s="20"/>
      <c r="E1562" s="20"/>
      <c r="F1562" s="20"/>
    </row>
    <row r="1563" spans="1:6" x14ac:dyDescent="0.4">
      <c r="A1563" s="21"/>
      <c r="B1563" s="22"/>
      <c r="C1563" s="15"/>
      <c r="D1563" s="20"/>
      <c r="E1563" s="20"/>
      <c r="F1563" s="20"/>
    </row>
    <row r="1564" spans="1:6" x14ac:dyDescent="0.4">
      <c r="A1564" s="21"/>
      <c r="B1564" s="22"/>
      <c r="C1564" s="15"/>
      <c r="D1564" s="20"/>
      <c r="E1564" s="20"/>
      <c r="F1564" s="20"/>
    </row>
    <row r="1565" spans="1:6" x14ac:dyDescent="0.4">
      <c r="A1565" s="21"/>
      <c r="B1565" s="22"/>
      <c r="C1565" s="15"/>
      <c r="D1565" s="20"/>
      <c r="E1565" s="20"/>
      <c r="F1565" s="20"/>
    </row>
    <row r="1566" spans="1:6" x14ac:dyDescent="0.4">
      <c r="A1566" s="21"/>
      <c r="B1566" s="22"/>
      <c r="C1566" s="15"/>
      <c r="D1566" s="20"/>
      <c r="E1566" s="20"/>
      <c r="F1566" s="20"/>
    </row>
    <row r="1567" spans="1:6" x14ac:dyDescent="0.4">
      <c r="A1567" s="21"/>
      <c r="B1567" s="22"/>
      <c r="C1567" s="15"/>
      <c r="D1567" s="20"/>
      <c r="E1567" s="20"/>
      <c r="F1567" s="20"/>
    </row>
    <row r="1568" spans="1:6" x14ac:dyDescent="0.4">
      <c r="A1568" s="21"/>
      <c r="B1568" s="22"/>
      <c r="C1568" s="15"/>
      <c r="D1568" s="20"/>
      <c r="E1568" s="20"/>
      <c r="F1568" s="20"/>
    </row>
    <row r="1569" spans="1:6" x14ac:dyDescent="0.4">
      <c r="A1569" s="21"/>
      <c r="B1569" s="22"/>
      <c r="C1569" s="15"/>
      <c r="D1569" s="20"/>
      <c r="E1569" s="20"/>
      <c r="F1569" s="20"/>
    </row>
    <row r="1570" spans="1:6" x14ac:dyDescent="0.4">
      <c r="A1570" s="21"/>
      <c r="B1570" s="22"/>
      <c r="C1570" s="15"/>
      <c r="D1570" s="20"/>
      <c r="E1570" s="20"/>
      <c r="F1570" s="20"/>
    </row>
    <row r="1571" spans="1:6" x14ac:dyDescent="0.4">
      <c r="A1571" s="21"/>
      <c r="B1571" s="22"/>
      <c r="C1571" s="15"/>
      <c r="D1571" s="20"/>
      <c r="E1571" s="20"/>
      <c r="F1571" s="20"/>
    </row>
    <row r="1572" spans="1:6" x14ac:dyDescent="0.4">
      <c r="A1572" s="21"/>
      <c r="B1572" s="22"/>
      <c r="C1572" s="15"/>
      <c r="D1572" s="20"/>
      <c r="E1572" s="20"/>
      <c r="F1572" s="20"/>
    </row>
    <row r="1573" spans="1:6" x14ac:dyDescent="0.4">
      <c r="A1573" s="21"/>
      <c r="B1573" s="22"/>
      <c r="C1573" s="15"/>
      <c r="D1573" s="20"/>
      <c r="E1573" s="20"/>
      <c r="F1573" s="20"/>
    </row>
    <row r="1574" spans="1:6" x14ac:dyDescent="0.4">
      <c r="A1574" s="21"/>
      <c r="B1574" s="22"/>
      <c r="C1574" s="15"/>
      <c r="D1574" s="20"/>
      <c r="E1574" s="20"/>
      <c r="F1574" s="20"/>
    </row>
    <row r="1575" spans="1:6" x14ac:dyDescent="0.4">
      <c r="A1575" s="21"/>
      <c r="B1575" s="22"/>
      <c r="C1575" s="15"/>
      <c r="D1575" s="20"/>
      <c r="E1575" s="20"/>
      <c r="F1575" s="20"/>
    </row>
    <row r="1576" spans="1:6" x14ac:dyDescent="0.4">
      <c r="A1576" s="21"/>
      <c r="B1576" s="22"/>
      <c r="C1576" s="15"/>
      <c r="D1576" s="20"/>
      <c r="E1576" s="20"/>
      <c r="F1576" s="20"/>
    </row>
    <row r="1577" spans="1:6" x14ac:dyDescent="0.4">
      <c r="A1577" s="21"/>
      <c r="B1577" s="22"/>
      <c r="C1577" s="15"/>
      <c r="D1577" s="20"/>
      <c r="E1577" s="20"/>
      <c r="F1577" s="20"/>
    </row>
    <row r="1578" spans="1:6" x14ac:dyDescent="0.4">
      <c r="A1578" s="21"/>
      <c r="B1578" s="22"/>
      <c r="C1578" s="15"/>
      <c r="D1578" s="20"/>
      <c r="E1578" s="20"/>
      <c r="F1578" s="20"/>
    </row>
    <row r="1579" spans="1:6" x14ac:dyDescent="0.4">
      <c r="A1579" s="21"/>
      <c r="B1579" s="22"/>
      <c r="C1579" s="15"/>
      <c r="D1579" s="20"/>
      <c r="E1579" s="20"/>
      <c r="F1579" s="20"/>
    </row>
    <row r="1580" spans="1:6" x14ac:dyDescent="0.4">
      <c r="A1580" s="21"/>
      <c r="B1580" s="22"/>
      <c r="C1580" s="15"/>
      <c r="D1580" s="20"/>
      <c r="E1580" s="20"/>
      <c r="F1580" s="20"/>
    </row>
    <row r="1581" spans="1:6" x14ac:dyDescent="0.4">
      <c r="A1581" s="21"/>
      <c r="B1581" s="22"/>
      <c r="C1581" s="15"/>
      <c r="D1581" s="20"/>
      <c r="E1581" s="20"/>
      <c r="F1581" s="20"/>
    </row>
    <row r="1582" spans="1:6" x14ac:dyDescent="0.4">
      <c r="A1582" s="21"/>
      <c r="B1582" s="22"/>
      <c r="C1582" s="15"/>
      <c r="D1582" s="20"/>
      <c r="E1582" s="20"/>
      <c r="F1582" s="20"/>
    </row>
    <row r="1583" spans="1:6" x14ac:dyDescent="0.4">
      <c r="A1583" s="21"/>
      <c r="B1583" s="22"/>
      <c r="C1583" s="15"/>
      <c r="D1583" s="20"/>
      <c r="E1583" s="20"/>
      <c r="F1583" s="20"/>
    </row>
    <row r="1584" spans="1:6" x14ac:dyDescent="0.4">
      <c r="A1584" s="21"/>
      <c r="B1584" s="22"/>
      <c r="C1584" s="15"/>
      <c r="D1584" s="20"/>
      <c r="E1584" s="20"/>
      <c r="F1584" s="20"/>
    </row>
    <row r="1585" spans="1:6" x14ac:dyDescent="0.4">
      <c r="A1585" s="21"/>
      <c r="B1585" s="22"/>
      <c r="C1585" s="15"/>
      <c r="D1585" s="20"/>
      <c r="E1585" s="20"/>
      <c r="F1585" s="20"/>
    </row>
    <row r="1586" spans="1:6" x14ac:dyDescent="0.4">
      <c r="A1586" s="21"/>
      <c r="B1586" s="22"/>
      <c r="C1586" s="15"/>
      <c r="D1586" s="20"/>
      <c r="E1586" s="20"/>
      <c r="F1586" s="20"/>
    </row>
    <row r="1587" spans="1:6" x14ac:dyDescent="0.4">
      <c r="A1587" s="21"/>
      <c r="B1587" s="22"/>
      <c r="C1587" s="15"/>
      <c r="D1587" s="20"/>
      <c r="E1587" s="20"/>
      <c r="F1587" s="20"/>
    </row>
    <row r="1588" spans="1:6" x14ac:dyDescent="0.4">
      <c r="A1588" s="21"/>
      <c r="B1588" s="22"/>
      <c r="C1588" s="15"/>
      <c r="D1588" s="20"/>
      <c r="E1588" s="20"/>
      <c r="F1588" s="20"/>
    </row>
    <row r="1589" spans="1:6" x14ac:dyDescent="0.4">
      <c r="A1589" s="21"/>
      <c r="B1589" s="22"/>
      <c r="C1589" s="15"/>
      <c r="D1589" s="20"/>
      <c r="E1589" s="20"/>
      <c r="F1589" s="20"/>
    </row>
    <row r="1590" spans="1:6" x14ac:dyDescent="0.4">
      <c r="A1590" s="21"/>
      <c r="B1590" s="22"/>
      <c r="C1590" s="15"/>
      <c r="D1590" s="20"/>
      <c r="E1590" s="20"/>
      <c r="F1590" s="20"/>
    </row>
    <row r="1591" spans="1:6" x14ac:dyDescent="0.4">
      <c r="A1591" s="21"/>
      <c r="B1591" s="22"/>
      <c r="C1591" s="15"/>
      <c r="D1591" s="20"/>
      <c r="E1591" s="20"/>
      <c r="F1591" s="20"/>
    </row>
    <row r="1592" spans="1:6" x14ac:dyDescent="0.4">
      <c r="A1592" s="21"/>
      <c r="B1592" s="22"/>
      <c r="C1592" s="15"/>
      <c r="D1592" s="20"/>
      <c r="E1592" s="20"/>
      <c r="F1592" s="20"/>
    </row>
    <row r="1593" spans="1:6" x14ac:dyDescent="0.4">
      <c r="A1593" s="21"/>
      <c r="B1593" s="22"/>
      <c r="C1593" s="15"/>
      <c r="D1593" s="20"/>
      <c r="E1593" s="20"/>
      <c r="F1593" s="20"/>
    </row>
    <row r="1594" spans="1:6" x14ac:dyDescent="0.4">
      <c r="A1594" s="21"/>
      <c r="B1594" s="22"/>
      <c r="C1594" s="15"/>
      <c r="D1594" s="20"/>
      <c r="E1594" s="20"/>
      <c r="F1594" s="20"/>
    </row>
    <row r="1595" spans="1:6" x14ac:dyDescent="0.4">
      <c r="A1595" s="21"/>
      <c r="B1595" s="22"/>
      <c r="C1595" s="15"/>
      <c r="D1595" s="20"/>
      <c r="E1595" s="20"/>
      <c r="F1595" s="20"/>
    </row>
    <row r="1596" spans="1:6" x14ac:dyDescent="0.4">
      <c r="A1596" s="21"/>
      <c r="B1596" s="22"/>
      <c r="C1596" s="15"/>
      <c r="D1596" s="20"/>
      <c r="E1596" s="20"/>
      <c r="F1596" s="20"/>
    </row>
    <row r="1597" spans="1:6" x14ac:dyDescent="0.4">
      <c r="A1597" s="21"/>
      <c r="B1597" s="22"/>
      <c r="C1597" s="15"/>
      <c r="D1597" s="20"/>
      <c r="E1597" s="20"/>
      <c r="F1597" s="20"/>
    </row>
    <row r="1598" spans="1:6" x14ac:dyDescent="0.4">
      <c r="A1598" s="21"/>
      <c r="B1598" s="22"/>
      <c r="C1598" s="15"/>
      <c r="D1598" s="20"/>
      <c r="E1598" s="20"/>
      <c r="F1598" s="20"/>
    </row>
    <row r="1599" spans="1:6" x14ac:dyDescent="0.4">
      <c r="A1599" s="21"/>
      <c r="B1599" s="22"/>
      <c r="C1599" s="15"/>
      <c r="D1599" s="20"/>
      <c r="E1599" s="20"/>
      <c r="F1599" s="20"/>
    </row>
  </sheetData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C655A-414D-41D6-AEDB-8855E9DFC3AE}">
  <dimension ref="A1:I44"/>
  <sheetViews>
    <sheetView tabSelected="1" view="pageBreakPreview" zoomScale="175" zoomScaleNormal="115" zoomScaleSheetLayoutView="175" workbookViewId="0">
      <selection activeCell="K8" sqref="K8"/>
    </sheetView>
  </sheetViews>
  <sheetFormatPr defaultRowHeight="12.75" x14ac:dyDescent="0.4"/>
  <cols>
    <col min="1" max="9" width="8.125" style="85" customWidth="1"/>
    <col min="10" max="16384" width="9" style="85"/>
  </cols>
  <sheetData>
    <row r="1" spans="1:9" ht="20.100000000000001" customHeight="1" thickBot="1" x14ac:dyDescent="0.45">
      <c r="A1" s="86"/>
      <c r="B1" s="87"/>
      <c r="C1" s="100" t="s">
        <v>94</v>
      </c>
      <c r="D1" s="88"/>
      <c r="E1" s="88"/>
      <c r="F1" s="88"/>
      <c r="G1" s="88"/>
      <c r="H1" s="89"/>
      <c r="I1" s="90"/>
    </row>
    <row r="2" spans="1:9" ht="20.100000000000001" customHeight="1" x14ac:dyDescent="0.4">
      <c r="A2" s="91" t="s">
        <v>95</v>
      </c>
      <c r="B2" s="110" t="s">
        <v>129</v>
      </c>
      <c r="C2" s="110"/>
      <c r="D2" s="110"/>
      <c r="E2" s="110"/>
      <c r="F2" s="110"/>
      <c r="G2" s="92" t="s">
        <v>96</v>
      </c>
      <c r="H2" s="111"/>
      <c r="I2" s="112"/>
    </row>
    <row r="3" spans="1:9" ht="20.100000000000001" customHeight="1" x14ac:dyDescent="0.4">
      <c r="A3" s="91" t="s">
        <v>97</v>
      </c>
      <c r="B3" s="93" t="s">
        <v>104</v>
      </c>
      <c r="C3" s="93" t="s">
        <v>102</v>
      </c>
      <c r="D3" s="93"/>
      <c r="E3" s="106" t="s">
        <v>105</v>
      </c>
      <c r="F3" s="93"/>
      <c r="G3" s="92" t="s">
        <v>98</v>
      </c>
      <c r="H3" s="113"/>
      <c r="I3" s="113"/>
    </row>
    <row r="4" spans="1:9" ht="15.95" customHeight="1" x14ac:dyDescent="0.4">
      <c r="A4" s="114" t="s">
        <v>99</v>
      </c>
      <c r="B4" s="115"/>
      <c r="C4" s="102" t="s">
        <v>111</v>
      </c>
      <c r="D4" s="114" t="s">
        <v>130</v>
      </c>
      <c r="E4" s="115"/>
      <c r="F4" s="104">
        <v>15</v>
      </c>
      <c r="G4" s="114" t="s">
        <v>108</v>
      </c>
      <c r="H4" s="115"/>
      <c r="I4" s="105">
        <f>No.1_整理例!$AD$9</f>
        <v>4.2424242424371397E-4</v>
      </c>
    </row>
    <row r="5" spans="1:9" ht="15.95" customHeight="1" x14ac:dyDescent="0.4">
      <c r="A5" s="114" t="s">
        <v>117</v>
      </c>
      <c r="B5" s="115"/>
      <c r="C5" s="101" t="s">
        <v>103</v>
      </c>
      <c r="D5" s="114" t="s">
        <v>121</v>
      </c>
      <c r="E5" s="115"/>
      <c r="F5" s="104">
        <f>No.1_整理例!AD10</f>
        <v>12</v>
      </c>
      <c r="G5" s="114" t="s">
        <v>109</v>
      </c>
      <c r="H5" s="115"/>
      <c r="I5" s="104">
        <f>No.1_整理例!$AD$18</f>
        <v>6.1999999999999972E-2</v>
      </c>
    </row>
    <row r="6" spans="1:9" ht="15.95" customHeight="1" x14ac:dyDescent="0.4">
      <c r="A6" s="114" t="s">
        <v>107</v>
      </c>
      <c r="B6" s="115"/>
      <c r="C6" s="104">
        <f>No.1_整理例!AD11</f>
        <v>6.8000000000000005E-2</v>
      </c>
      <c r="D6" s="114" t="s">
        <v>115</v>
      </c>
      <c r="E6" s="115"/>
      <c r="F6" s="108">
        <f>No.1_整理例!$AD$17</f>
        <v>0.27694117647058825</v>
      </c>
      <c r="G6" s="114" t="s">
        <v>122</v>
      </c>
      <c r="H6" s="115"/>
      <c r="I6" s="105">
        <f>No.1_整理例!$AD$16</f>
        <v>1.3794447742622576E-6</v>
      </c>
    </row>
    <row r="7" spans="1:9" ht="27.95" customHeight="1" x14ac:dyDescent="0.4">
      <c r="A7" s="114" t="s">
        <v>120</v>
      </c>
      <c r="B7" s="115"/>
      <c r="C7" s="104">
        <f>No.1_整理例!AD13</f>
        <v>2.1999999999999999E-2</v>
      </c>
      <c r="D7" s="114" t="s">
        <v>110</v>
      </c>
      <c r="E7" s="118"/>
      <c r="F7" s="104">
        <f>No.1_整理例!AD14</f>
        <v>0.01</v>
      </c>
      <c r="G7" s="114" t="s">
        <v>116</v>
      </c>
      <c r="H7" s="115"/>
      <c r="I7" s="105">
        <f>No.1_整理例!AD19</f>
        <v>6.4237251090731054E-5</v>
      </c>
    </row>
    <row r="8" spans="1:9" ht="15.95" customHeight="1" x14ac:dyDescent="0.4">
      <c r="A8" s="114"/>
      <c r="B8" s="115"/>
      <c r="C8" s="104"/>
      <c r="D8" s="114"/>
      <c r="E8" s="115"/>
      <c r="F8" s="105"/>
      <c r="G8" s="116"/>
      <c r="H8" s="117"/>
      <c r="I8" s="105"/>
    </row>
    <row r="9" spans="1:9" ht="32.1" customHeight="1" x14ac:dyDescent="0.4">
      <c r="A9" s="94" t="s">
        <v>123</v>
      </c>
      <c r="B9" s="94" t="s">
        <v>124</v>
      </c>
      <c r="C9" s="95" t="s">
        <v>100</v>
      </c>
      <c r="D9" s="94" t="s">
        <v>125</v>
      </c>
      <c r="E9" s="94" t="s">
        <v>124</v>
      </c>
      <c r="F9" s="95" t="s">
        <v>100</v>
      </c>
      <c r="G9" s="94" t="s">
        <v>125</v>
      </c>
      <c r="H9" s="94" t="s">
        <v>124</v>
      </c>
      <c r="I9" s="95" t="s">
        <v>100</v>
      </c>
    </row>
    <row r="10" spans="1:9" ht="15.95" customHeight="1" x14ac:dyDescent="0.4">
      <c r="A10" s="96"/>
      <c r="B10" s="96"/>
      <c r="C10" s="96"/>
      <c r="D10" s="96"/>
      <c r="E10" s="96"/>
      <c r="F10" s="96"/>
      <c r="G10" s="96"/>
      <c r="H10" s="96"/>
      <c r="I10" s="96"/>
    </row>
    <row r="11" spans="1:9" ht="15.95" customHeight="1" x14ac:dyDescent="0.4">
      <c r="A11" s="96"/>
      <c r="B11" s="96"/>
      <c r="C11" s="96"/>
      <c r="D11" s="96"/>
      <c r="E11" s="96"/>
      <c r="F11" s="96"/>
      <c r="G11" s="96"/>
      <c r="H11" s="103"/>
      <c r="I11" s="96"/>
    </row>
    <row r="12" spans="1:9" ht="15.95" customHeight="1" x14ac:dyDescent="0.4">
      <c r="A12" s="96"/>
      <c r="B12" s="96"/>
      <c r="C12" s="96"/>
      <c r="D12" s="96"/>
      <c r="E12" s="96"/>
      <c r="F12" s="96"/>
      <c r="G12" s="96"/>
      <c r="H12" s="96"/>
      <c r="I12" s="96"/>
    </row>
    <row r="13" spans="1:9" ht="15.95" customHeight="1" x14ac:dyDescent="0.4">
      <c r="A13" s="96"/>
      <c r="B13" s="96"/>
      <c r="C13" s="96"/>
      <c r="D13" s="96"/>
      <c r="E13" s="96"/>
      <c r="F13" s="96"/>
      <c r="G13" s="96"/>
      <c r="H13" s="96"/>
      <c r="I13" s="96"/>
    </row>
    <row r="14" spans="1:9" ht="15.95" customHeight="1" x14ac:dyDescent="0.4">
      <c r="A14" s="96"/>
      <c r="B14" s="96"/>
      <c r="C14" s="96"/>
      <c r="D14" s="96"/>
      <c r="E14" s="96"/>
      <c r="F14" s="96"/>
      <c r="G14" s="96"/>
      <c r="H14" s="96"/>
      <c r="I14" s="96"/>
    </row>
    <row r="15" spans="1:9" ht="15.95" customHeight="1" x14ac:dyDescent="0.4">
      <c r="A15" s="96"/>
      <c r="B15" s="96"/>
      <c r="C15" s="96"/>
      <c r="D15" s="96"/>
      <c r="E15" s="96"/>
      <c r="F15" s="96"/>
      <c r="G15" s="96"/>
      <c r="H15" s="96"/>
      <c r="I15" s="96"/>
    </row>
    <row r="16" spans="1:9" ht="15.95" customHeight="1" x14ac:dyDescent="0.4">
      <c r="A16" s="96"/>
      <c r="B16" s="96"/>
      <c r="C16" s="96"/>
      <c r="D16" s="96"/>
      <c r="E16" s="96"/>
      <c r="F16" s="96"/>
      <c r="G16" s="96"/>
      <c r="H16" s="96"/>
      <c r="I16" s="96"/>
    </row>
    <row r="17" spans="1:9" ht="15.95" customHeight="1" x14ac:dyDescent="0.4">
      <c r="A17" s="96"/>
      <c r="B17" s="96"/>
      <c r="C17" s="96"/>
      <c r="D17" s="96"/>
      <c r="E17" s="96"/>
      <c r="F17" s="96"/>
      <c r="G17" s="96"/>
      <c r="H17" s="96"/>
      <c r="I17" s="96"/>
    </row>
    <row r="18" spans="1:9" ht="15.95" customHeight="1" x14ac:dyDescent="0.4">
      <c r="A18" s="96"/>
      <c r="B18" s="96"/>
      <c r="C18" s="96"/>
      <c r="D18" s="96"/>
      <c r="E18" s="96"/>
      <c r="F18" s="96"/>
      <c r="G18" s="96"/>
      <c r="H18" s="96"/>
      <c r="I18" s="96"/>
    </row>
    <row r="19" spans="1:9" ht="15.95" customHeight="1" x14ac:dyDescent="0.4">
      <c r="A19" s="96"/>
      <c r="B19" s="96"/>
      <c r="C19" s="96"/>
      <c r="D19" s="96"/>
      <c r="E19" s="96"/>
      <c r="F19" s="96"/>
      <c r="G19" s="96"/>
      <c r="H19" s="96"/>
      <c r="I19" s="96"/>
    </row>
    <row r="20" spans="1:9" ht="15.95" customHeight="1" x14ac:dyDescent="0.4">
      <c r="A20" s="96"/>
      <c r="B20" s="96"/>
      <c r="C20" s="96"/>
      <c r="D20" s="96"/>
      <c r="E20" s="96"/>
      <c r="F20" s="96"/>
      <c r="G20" s="96"/>
      <c r="H20" s="96"/>
      <c r="I20" s="96"/>
    </row>
    <row r="21" spans="1:9" ht="15.95" customHeight="1" x14ac:dyDescent="0.4">
      <c r="A21" s="96"/>
      <c r="B21" s="96"/>
      <c r="C21" s="96"/>
      <c r="D21" s="96"/>
      <c r="E21" s="96"/>
      <c r="F21" s="96"/>
      <c r="G21" s="96"/>
      <c r="H21" s="96"/>
      <c r="I21" s="96"/>
    </row>
    <row r="22" spans="1:9" ht="15.95" customHeight="1" x14ac:dyDescent="0.4">
      <c r="A22" s="97"/>
      <c r="B22" s="97"/>
      <c r="C22" s="97"/>
      <c r="D22" s="97"/>
      <c r="E22" s="97"/>
      <c r="F22" s="97"/>
      <c r="G22" s="97"/>
      <c r="H22" s="97"/>
      <c r="I22" s="97"/>
    </row>
    <row r="23" spans="1:9" ht="15.95" customHeight="1" x14ac:dyDescent="0.4">
      <c r="A23" s="98"/>
      <c r="B23" s="98"/>
      <c r="C23" s="98"/>
      <c r="D23" s="98"/>
      <c r="E23" s="98"/>
      <c r="F23" s="98"/>
      <c r="G23" s="98"/>
      <c r="H23" s="98"/>
      <c r="I23" s="98"/>
    </row>
    <row r="24" spans="1:9" ht="15.95" customHeight="1" x14ac:dyDescent="0.4">
      <c r="A24" s="98"/>
      <c r="B24" s="98"/>
      <c r="C24" s="98"/>
      <c r="D24" s="98"/>
      <c r="E24" s="98"/>
      <c r="F24" s="98"/>
      <c r="G24" s="98"/>
      <c r="H24" s="98"/>
      <c r="I24" s="98"/>
    </row>
    <row r="25" spans="1:9" ht="15.95" customHeight="1" x14ac:dyDescent="0.4">
      <c r="A25" s="98"/>
      <c r="B25" s="98"/>
      <c r="C25" s="98"/>
      <c r="D25" s="98"/>
      <c r="E25" s="98"/>
      <c r="F25" s="98"/>
      <c r="G25" s="98"/>
      <c r="H25" s="98"/>
      <c r="I25" s="98"/>
    </row>
    <row r="26" spans="1:9" ht="15.95" customHeight="1" x14ac:dyDescent="0.4">
      <c r="A26" s="98"/>
      <c r="B26" s="98"/>
      <c r="C26" s="98"/>
      <c r="D26" s="98"/>
      <c r="E26" s="98"/>
      <c r="F26" s="98"/>
      <c r="G26" s="98"/>
      <c r="H26" s="98"/>
      <c r="I26" s="98"/>
    </row>
    <row r="27" spans="1:9" ht="15.95" customHeight="1" x14ac:dyDescent="0.4">
      <c r="A27" s="98"/>
      <c r="B27" s="98"/>
      <c r="C27" s="98"/>
      <c r="D27" s="98"/>
      <c r="E27" s="98"/>
      <c r="F27" s="98"/>
      <c r="G27" s="98"/>
      <c r="H27" s="98"/>
      <c r="I27" s="98"/>
    </row>
    <row r="28" spans="1:9" ht="15.95" customHeight="1" x14ac:dyDescent="0.4">
      <c r="A28" s="98"/>
      <c r="B28" s="98"/>
      <c r="C28" s="98"/>
      <c r="D28" s="98"/>
      <c r="E28" s="98"/>
      <c r="F28" s="98"/>
      <c r="G28" s="98"/>
      <c r="H28" s="98"/>
      <c r="I28" s="98"/>
    </row>
    <row r="29" spans="1:9" ht="15.95" customHeight="1" x14ac:dyDescent="0.4">
      <c r="A29" s="98"/>
      <c r="B29" s="98"/>
      <c r="C29" s="98"/>
      <c r="D29" s="98"/>
      <c r="E29" s="98"/>
      <c r="F29" s="98"/>
      <c r="G29" s="98"/>
      <c r="H29" s="98"/>
      <c r="I29" s="98"/>
    </row>
    <row r="30" spans="1:9" ht="15.95" customHeight="1" x14ac:dyDescent="0.4">
      <c r="A30" s="98"/>
      <c r="B30" s="98"/>
      <c r="C30" s="98"/>
      <c r="D30" s="98"/>
      <c r="E30" s="98"/>
      <c r="F30" s="98"/>
      <c r="G30" s="98"/>
      <c r="H30" s="98"/>
      <c r="I30" s="98"/>
    </row>
    <row r="31" spans="1:9" ht="15.95" customHeight="1" x14ac:dyDescent="0.4">
      <c r="A31" s="98"/>
      <c r="B31" s="98"/>
      <c r="C31" s="98"/>
      <c r="D31" s="98"/>
      <c r="E31" s="98"/>
      <c r="F31" s="98"/>
      <c r="G31" s="98"/>
      <c r="H31" s="98"/>
      <c r="I31" s="98"/>
    </row>
    <row r="32" spans="1:9" ht="15.95" customHeight="1" x14ac:dyDescent="0.4">
      <c r="A32" s="98"/>
      <c r="B32" s="98"/>
      <c r="C32" s="98"/>
      <c r="D32" s="98"/>
      <c r="E32" s="98"/>
      <c r="F32" s="98"/>
      <c r="G32" s="98"/>
      <c r="H32" s="98"/>
      <c r="I32" s="98"/>
    </row>
    <row r="33" spans="1:9" ht="15.95" customHeight="1" x14ac:dyDescent="0.4">
      <c r="A33" s="98"/>
      <c r="B33" s="98"/>
      <c r="C33" s="98"/>
      <c r="D33" s="98"/>
      <c r="E33" s="98"/>
      <c r="F33" s="98"/>
      <c r="G33" s="98"/>
      <c r="H33" s="98"/>
      <c r="I33" s="98"/>
    </row>
    <row r="34" spans="1:9" ht="15.95" customHeight="1" x14ac:dyDescent="0.4">
      <c r="A34" s="98"/>
      <c r="B34" s="98"/>
      <c r="C34" s="98"/>
      <c r="D34" s="98"/>
      <c r="E34" s="98"/>
      <c r="F34" s="98"/>
      <c r="G34" s="98"/>
      <c r="H34" s="98"/>
      <c r="I34" s="98"/>
    </row>
    <row r="35" spans="1:9" ht="15.95" customHeight="1" x14ac:dyDescent="0.4">
      <c r="A35" s="98"/>
      <c r="B35" s="98"/>
      <c r="C35" s="98"/>
      <c r="D35" s="98"/>
      <c r="E35" s="98"/>
      <c r="F35" s="98"/>
      <c r="G35" s="98"/>
      <c r="H35" s="98"/>
      <c r="I35" s="98"/>
    </row>
    <row r="36" spans="1:9" ht="15.95" customHeight="1" x14ac:dyDescent="0.4">
      <c r="A36" s="98"/>
      <c r="B36" s="98"/>
      <c r="C36" s="98"/>
      <c r="D36" s="98"/>
      <c r="E36" s="98"/>
      <c r="F36" s="98"/>
      <c r="G36" s="98"/>
      <c r="H36" s="98"/>
      <c r="I36" s="98"/>
    </row>
    <row r="37" spans="1:9" ht="15.95" customHeight="1" x14ac:dyDescent="0.4">
      <c r="A37" s="98"/>
      <c r="B37" s="98"/>
      <c r="C37" s="98"/>
      <c r="D37" s="98"/>
      <c r="E37" s="98"/>
      <c r="F37" s="98"/>
      <c r="G37" s="98"/>
      <c r="H37" s="98"/>
      <c r="I37" s="98"/>
    </row>
    <row r="38" spans="1:9" ht="15.95" customHeight="1" x14ac:dyDescent="0.4">
      <c r="A38" s="99"/>
      <c r="B38" s="99"/>
      <c r="C38" s="99"/>
      <c r="D38" s="99"/>
      <c r="E38" s="99"/>
      <c r="F38" s="99"/>
      <c r="G38" s="99"/>
      <c r="H38" s="99"/>
      <c r="I38" s="99"/>
    </row>
    <row r="39" spans="1:9" ht="15.95" customHeight="1" x14ac:dyDescent="0.4">
      <c r="A39" s="107" t="s">
        <v>101</v>
      </c>
      <c r="B39" s="98"/>
      <c r="C39" s="98"/>
      <c r="D39" s="98"/>
      <c r="E39" s="98"/>
      <c r="F39" s="109" t="s">
        <v>126</v>
      </c>
      <c r="G39" s="98"/>
      <c r="H39" s="98"/>
      <c r="I39" s="98"/>
    </row>
    <row r="40" spans="1:9" ht="15.95" customHeight="1" x14ac:dyDescent="0.4">
      <c r="A40" s="98"/>
      <c r="B40" s="98"/>
      <c r="C40" s="98"/>
      <c r="D40" s="98"/>
      <c r="E40" s="98"/>
      <c r="F40" s="109" t="s">
        <v>127</v>
      </c>
      <c r="G40" s="98"/>
      <c r="H40" s="98"/>
      <c r="I40" s="98"/>
    </row>
    <row r="41" spans="1:9" ht="15.95" customHeight="1" x14ac:dyDescent="0.4">
      <c r="A41" s="98"/>
      <c r="B41" s="98"/>
      <c r="C41" s="98"/>
      <c r="D41" s="98"/>
      <c r="E41" s="98"/>
      <c r="F41" s="109" t="s">
        <v>128</v>
      </c>
      <c r="G41" s="98"/>
      <c r="H41" s="98"/>
      <c r="I41" s="98"/>
    </row>
    <row r="42" spans="1:9" ht="15.95" customHeight="1" x14ac:dyDescent="0.4">
      <c r="A42" s="98"/>
      <c r="B42" s="98"/>
      <c r="C42" s="98"/>
      <c r="D42" s="98"/>
      <c r="E42" s="98"/>
      <c r="F42" s="98"/>
      <c r="G42" s="98"/>
      <c r="H42" s="98"/>
      <c r="I42" s="98"/>
    </row>
    <row r="43" spans="1:9" ht="15.95" customHeight="1" x14ac:dyDescent="0.4">
      <c r="A43" s="97"/>
      <c r="B43" s="97"/>
      <c r="C43" s="97"/>
      <c r="D43" s="97"/>
      <c r="E43" s="97"/>
      <c r="F43" s="97"/>
      <c r="G43" s="97"/>
      <c r="H43" s="97"/>
      <c r="I43" s="97"/>
    </row>
    <row r="44" spans="1:9" ht="15.95" customHeight="1" x14ac:dyDescent="0.4">
      <c r="A44" s="98"/>
      <c r="B44" s="98"/>
      <c r="C44" s="98"/>
      <c r="D44" s="98"/>
      <c r="E44" s="98"/>
      <c r="F44" s="98"/>
      <c r="G44" s="98"/>
      <c r="H44" s="98"/>
      <c r="I44" s="98"/>
    </row>
  </sheetData>
  <mergeCells count="18">
    <mergeCell ref="A8:B8"/>
    <mergeCell ref="D8:E8"/>
    <mergeCell ref="G8:H8"/>
    <mergeCell ref="A5:B5"/>
    <mergeCell ref="D5:E5"/>
    <mergeCell ref="G5:H5"/>
    <mergeCell ref="A7:B7"/>
    <mergeCell ref="D7:E7"/>
    <mergeCell ref="G7:H7"/>
    <mergeCell ref="A6:B6"/>
    <mergeCell ref="D6:E6"/>
    <mergeCell ref="G6:H6"/>
    <mergeCell ref="B2:F2"/>
    <mergeCell ref="H2:I2"/>
    <mergeCell ref="H3:I3"/>
    <mergeCell ref="A4:B4"/>
    <mergeCell ref="D4:E4"/>
    <mergeCell ref="G4:H4"/>
  </mergeCells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6C680-83F4-4604-9111-736546E4B4CB}">
  <dimension ref="A1:AS1000"/>
  <sheetViews>
    <sheetView topLeftCell="J1" zoomScale="70" zoomScaleNormal="70" workbookViewId="0">
      <selection activeCell="AD19" sqref="AD19"/>
    </sheetView>
  </sheetViews>
  <sheetFormatPr defaultRowHeight="18.75" x14ac:dyDescent="0.4"/>
  <cols>
    <col min="1" max="1" width="11" bestFit="1" customWidth="1"/>
    <col min="2" max="2" width="9.25" bestFit="1" customWidth="1"/>
    <col min="3" max="3" width="9.25" customWidth="1"/>
    <col min="4" max="4" width="13.5" customWidth="1"/>
    <col min="7" max="8" width="13.125" customWidth="1"/>
    <col min="9" max="9" width="22.5" bestFit="1" customWidth="1"/>
    <col min="11" max="11" width="10.75" customWidth="1"/>
    <col min="12" max="12" width="9.625" customWidth="1"/>
    <col min="13" max="14" width="9" customWidth="1"/>
    <col min="17" max="19" width="11" customWidth="1"/>
    <col min="20" max="20" width="10.5" customWidth="1"/>
    <col min="21" max="21" width="18.625" customWidth="1"/>
    <col min="24" max="24" width="18.25" bestFit="1" customWidth="1"/>
    <col min="27" max="27" width="7.125" customWidth="1"/>
    <col min="28" max="28" width="18.375" bestFit="1" customWidth="1"/>
    <col min="29" max="29" width="5.625" customWidth="1"/>
    <col min="30" max="30" width="8.875" bestFit="1" customWidth="1"/>
    <col min="31" max="31" width="5.625" customWidth="1"/>
    <col min="32" max="32" width="7.875" customWidth="1"/>
    <col min="33" max="33" width="2.75" customWidth="1"/>
    <col min="36" max="36" width="13.625" bestFit="1" customWidth="1"/>
    <col min="38" max="38" width="19" bestFit="1" customWidth="1"/>
    <col min="39" max="39" width="17.125" bestFit="1" customWidth="1"/>
    <col min="40" max="40" width="10.5" customWidth="1"/>
    <col min="41" max="41" width="9.875" bestFit="1" customWidth="1"/>
    <col min="42" max="42" width="13.625" bestFit="1" customWidth="1"/>
  </cols>
  <sheetData>
    <row r="1" spans="1:45" x14ac:dyDescent="0.4">
      <c r="A1" s="7" t="s">
        <v>7</v>
      </c>
      <c r="B1" s="119" t="str">
        <f ca="1">RIGHT(CELL("filename",A1),LEN(CELL("filename",A1))-FIND("]", CELL("filename",A1)))</f>
        <v>No.1_整理例</v>
      </c>
      <c r="C1" s="120"/>
      <c r="D1" s="121"/>
      <c r="E1" s="39"/>
      <c r="G1" s="4"/>
      <c r="H1" s="4"/>
    </row>
    <row r="2" spans="1:45" ht="20.100000000000001" customHeight="1" x14ac:dyDescent="0.4">
      <c r="A2" s="7" t="s">
        <v>2</v>
      </c>
      <c r="B2" s="36">
        <v>0.03</v>
      </c>
      <c r="C2" s="40"/>
      <c r="D2" s="37" t="s">
        <v>3</v>
      </c>
      <c r="F2" t="s">
        <v>21</v>
      </c>
    </row>
    <row r="3" spans="1:45" ht="20.100000000000001" customHeight="1" x14ac:dyDescent="0.4">
      <c r="E3" t="s">
        <v>41</v>
      </c>
      <c r="F3" s="14">
        <f>IF(E11=E12,0.5,(E12-E11)*60*60*24)</f>
        <v>0.99999999999695888</v>
      </c>
      <c r="G3" t="s">
        <v>42</v>
      </c>
    </row>
    <row r="4" spans="1:45" ht="20.100000000000001" customHeight="1" x14ac:dyDescent="0.4">
      <c r="A4" s="43" t="s">
        <v>63</v>
      </c>
      <c r="B4" s="24"/>
      <c r="C4" s="24"/>
      <c r="O4" s="8" t="s">
        <v>64</v>
      </c>
      <c r="P4" s="8"/>
      <c r="AA4" s="8" t="s">
        <v>67</v>
      </c>
      <c r="AB4" s="8"/>
      <c r="AC4" s="8"/>
      <c r="AD4" s="8"/>
      <c r="AO4" s="8" t="s">
        <v>28</v>
      </c>
    </row>
    <row r="5" spans="1:45" ht="20.100000000000001" customHeight="1" x14ac:dyDescent="0.4">
      <c r="A5" s="4" t="s">
        <v>29</v>
      </c>
      <c r="B5" s="42">
        <f>MAX(B11:B1000)</f>
        <v>755.99999999770091</v>
      </c>
      <c r="C5" s="41">
        <f>MAX(C11:C1000)</f>
        <v>12.599999999961682</v>
      </c>
      <c r="D5" s="4"/>
      <c r="E5" s="4"/>
      <c r="F5" s="4"/>
      <c r="G5" s="13">
        <f>MAX(G11:G1000)</f>
        <v>0.82099999999999995</v>
      </c>
      <c r="H5" s="13">
        <f>MAX(H11:H1000)</f>
        <v>33.799999999999997</v>
      </c>
      <c r="I5" s="4"/>
      <c r="J5" s="13">
        <f>_xlfn.AGGREGATE(4,6,J11:J1000)</f>
        <v>0.76</v>
      </c>
      <c r="K5" s="13">
        <f>_xlfn.AGGREGATE(4,6,K11:K1000)</f>
        <v>6.1999999999999944E-2</v>
      </c>
      <c r="L5" s="13">
        <f>_xlfn.AGGREGATE(4,6,L11:L1000)</f>
        <v>9.1999999999999943E-2</v>
      </c>
      <c r="M5" s="13"/>
      <c r="O5" t="s">
        <v>65</v>
      </c>
      <c r="AA5" s="55"/>
      <c r="AB5" s="56"/>
      <c r="AC5" s="56"/>
      <c r="AD5" s="56"/>
      <c r="AE5" s="56"/>
      <c r="AF5" s="56"/>
      <c r="AG5" s="57"/>
    </row>
    <row r="6" spans="1:45" ht="20.100000000000001" customHeight="1" x14ac:dyDescent="0.4">
      <c r="A6" s="4" t="s">
        <v>30</v>
      </c>
      <c r="B6" s="42">
        <f>MIN(B11:B1000)</f>
        <v>0</v>
      </c>
      <c r="C6" s="41">
        <f>MIN(C11:C1000)</f>
        <v>0</v>
      </c>
      <c r="D6" s="4"/>
      <c r="E6" s="4"/>
      <c r="F6" s="4"/>
      <c r="G6" s="13">
        <f>MIN(G11:G1000)</f>
        <v>0.75600000000000001</v>
      </c>
      <c r="H6" s="13">
        <f>MIN(H11:H1000)</f>
        <v>30.9</v>
      </c>
      <c r="I6" s="4"/>
      <c r="J6" s="13">
        <f>_xlfn.AGGREGATE(5,6,J11:J1000)</f>
        <v>0.75700000000000001</v>
      </c>
      <c r="K6" s="13">
        <f>_xlfn.AGGREGATE(5,6,K11:K1000)</f>
        <v>-3.0000000000000027E-3</v>
      </c>
      <c r="L6" s="13">
        <f>_xlfn.AGGREGATE(5,6,L11:L1000)</f>
        <v>0.03</v>
      </c>
      <c r="M6" s="13"/>
      <c r="O6" t="s">
        <v>118</v>
      </c>
      <c r="AA6" s="122" t="s">
        <v>88</v>
      </c>
      <c r="AB6" s="123" t="s">
        <v>91</v>
      </c>
      <c r="AC6" s="123"/>
      <c r="AD6" s="123"/>
      <c r="AE6" s="123"/>
      <c r="AF6" s="123"/>
      <c r="AG6" s="65"/>
      <c r="AO6" s="4" t="s">
        <v>37</v>
      </c>
      <c r="AP6" s="4" t="s">
        <v>55</v>
      </c>
    </row>
    <row r="7" spans="1:45" ht="20.100000000000001" customHeight="1" x14ac:dyDescent="0.4">
      <c r="A7" s="124" t="s">
        <v>13</v>
      </c>
      <c r="B7" s="7" t="s">
        <v>54</v>
      </c>
      <c r="C7" s="7" t="s">
        <v>54</v>
      </c>
      <c r="D7" s="129" t="s">
        <v>56</v>
      </c>
      <c r="E7" s="130"/>
      <c r="F7" s="130"/>
      <c r="G7" s="130"/>
      <c r="H7" s="131"/>
      <c r="I7" s="1"/>
      <c r="J7" s="1" t="s">
        <v>19</v>
      </c>
      <c r="K7" s="126" t="s">
        <v>58</v>
      </c>
      <c r="L7" s="128" t="s">
        <v>57</v>
      </c>
      <c r="M7" s="132" t="s">
        <v>59</v>
      </c>
      <c r="O7" s="19"/>
      <c r="P7" s="4" t="s">
        <v>22</v>
      </c>
      <c r="Q7" s="4" t="s">
        <v>11</v>
      </c>
      <c r="R7" s="4" t="s">
        <v>61</v>
      </c>
      <c r="S7" s="4" t="s">
        <v>62</v>
      </c>
      <c r="T7" s="4" t="s">
        <v>60</v>
      </c>
      <c r="U7" s="4" t="s">
        <v>66</v>
      </c>
      <c r="W7" s="4"/>
      <c r="X7" t="s">
        <v>113</v>
      </c>
      <c r="AA7" s="122"/>
      <c r="AB7" s="47" t="s">
        <v>90</v>
      </c>
      <c r="AC7" s="47" t="s">
        <v>5</v>
      </c>
      <c r="AD7" s="47" t="s">
        <v>92</v>
      </c>
      <c r="AE7" s="47" t="s">
        <v>5</v>
      </c>
      <c r="AF7" s="47" t="s">
        <v>93</v>
      </c>
      <c r="AG7" s="65"/>
      <c r="AI7" s="71" t="s">
        <v>88</v>
      </c>
      <c r="AJ7" s="79">
        <f>($AD$10*$AD$17*AJ8)/(($AD$12*$AD$10*AJ9)+($AD$12)+($AD$17*$AD$10*PI()*$AD$12^2))</f>
        <v>7.5366700440907108E-5</v>
      </c>
      <c r="AK7" s="68" t="s">
        <v>6</v>
      </c>
      <c r="AL7" s="84">
        <f>AJ7</f>
        <v>7.5366700440907108E-5</v>
      </c>
      <c r="AM7" s="83">
        <f>U8</f>
        <v>4.8351648351795438E-4</v>
      </c>
      <c r="AO7">
        <v>1</v>
      </c>
      <c r="AP7" s="3">
        <f>AJ7</f>
        <v>7.5366700440907108E-5</v>
      </c>
      <c r="AQ7" t="s">
        <v>12</v>
      </c>
      <c r="AR7" s="3">
        <f t="shared" ref="AR7:AR11" si="0">AP7*100</f>
        <v>7.5366700440907108E-3</v>
      </c>
      <c r="AS7" s="3" t="s">
        <v>27</v>
      </c>
    </row>
    <row r="8" spans="1:45" ht="20.100000000000001" customHeight="1" x14ac:dyDescent="0.4">
      <c r="A8" s="124"/>
      <c r="B8" s="7"/>
      <c r="C8" s="7"/>
      <c r="D8" s="7" t="s">
        <v>0</v>
      </c>
      <c r="E8" s="7" t="s">
        <v>1</v>
      </c>
      <c r="F8" s="7" t="s">
        <v>39</v>
      </c>
      <c r="G8" s="7" t="s">
        <v>14</v>
      </c>
      <c r="H8" s="23" t="s">
        <v>32</v>
      </c>
      <c r="I8" s="7" t="s">
        <v>38</v>
      </c>
      <c r="J8" s="7" t="s">
        <v>14</v>
      </c>
      <c r="K8" s="127"/>
      <c r="L8" s="128"/>
      <c r="M8" s="133"/>
      <c r="O8" s="19"/>
      <c r="P8" s="44" t="s">
        <v>44</v>
      </c>
      <c r="Q8" s="6">
        <f>MATCH(P8,$M$11:$M$1000,0)-1</f>
        <v>103</v>
      </c>
      <c r="R8" s="1">
        <f>Q8*$F$3</f>
        <v>102.99999999968676</v>
      </c>
      <c r="S8" s="1">
        <f>R8/60</f>
        <v>1.7166666666614461</v>
      </c>
      <c r="T8" s="11">
        <f>VLOOKUP($Q8,$A$11:$L$1000,12,TRUE)</f>
        <v>7.9000000000000042E-2</v>
      </c>
      <c r="U8" s="82">
        <f>($T8-$T9)/($R9-$R8)</f>
        <v>4.8351648351795438E-4</v>
      </c>
      <c r="V8" s="4"/>
      <c r="W8" s="44" t="s">
        <v>53</v>
      </c>
      <c r="X8" s="82">
        <f>VLOOKUP(W8,P7:U36,6,FALSE)</f>
        <v>4.2424242424371397E-4</v>
      </c>
      <c r="AA8" s="59"/>
      <c r="AB8" s="60"/>
      <c r="AC8" s="60"/>
      <c r="AD8" s="60"/>
      <c r="AE8" s="60"/>
      <c r="AF8" s="60"/>
      <c r="AG8" s="61"/>
      <c r="AH8" s="4"/>
      <c r="AI8" s="58" t="s">
        <v>84</v>
      </c>
      <c r="AJ8" s="81">
        <f>ABS(U8*$AD$15)</f>
        <v>1.5721772466474112E-6</v>
      </c>
      <c r="AK8" s="69" t="s">
        <v>85</v>
      </c>
      <c r="AL8" s="84">
        <f>AJ10</f>
        <v>7.3162999656380665E-5</v>
      </c>
      <c r="AM8" s="83">
        <f>U11</f>
        <v>5.0943396226569887E-4</v>
      </c>
      <c r="AO8">
        <v>2</v>
      </c>
      <c r="AP8" s="3">
        <f>AJ10</f>
        <v>7.3162999656380665E-5</v>
      </c>
      <c r="AQ8" t="s">
        <v>12</v>
      </c>
      <c r="AR8" s="3">
        <f t="shared" si="0"/>
        <v>7.3162999656380661E-3</v>
      </c>
      <c r="AS8" s="3" t="s">
        <v>27</v>
      </c>
    </row>
    <row r="9" spans="1:45" x14ac:dyDescent="0.4">
      <c r="A9" s="124"/>
      <c r="B9" s="7" t="s">
        <v>42</v>
      </c>
      <c r="C9" s="7" t="s">
        <v>3</v>
      </c>
      <c r="D9" s="7" t="s">
        <v>15</v>
      </c>
      <c r="E9" s="7" t="s">
        <v>16</v>
      </c>
      <c r="F9" s="7"/>
      <c r="G9" s="7" t="s">
        <v>3</v>
      </c>
      <c r="H9" s="7"/>
      <c r="I9" s="7"/>
      <c r="J9" s="7" t="s">
        <v>3</v>
      </c>
      <c r="K9" s="7" t="s">
        <v>3</v>
      </c>
      <c r="L9" s="7" t="s">
        <v>20</v>
      </c>
      <c r="M9" s="133"/>
      <c r="O9" s="19"/>
      <c r="P9" s="44" t="s">
        <v>45</v>
      </c>
      <c r="Q9" s="6">
        <f>MATCH(P9,$M$11:$M$1000,0)-1</f>
        <v>194</v>
      </c>
      <c r="R9" s="1">
        <f>Q9*$F$3</f>
        <v>193.99999999941002</v>
      </c>
      <c r="S9" s="1">
        <f>R9/60</f>
        <v>3.2333333333235004</v>
      </c>
      <c r="T9" s="11">
        <f>VLOOKUP($Q9,$A$11:$L$1000,12,TRUE)</f>
        <v>3.5000000000000003E-2</v>
      </c>
      <c r="U9" s="9"/>
      <c r="V9" s="4"/>
      <c r="W9" s="4"/>
      <c r="AA9" s="59"/>
      <c r="AB9" s="66" t="s">
        <v>112</v>
      </c>
      <c r="AC9" s="48" t="s">
        <v>77</v>
      </c>
      <c r="AD9" s="53">
        <f>X8</f>
        <v>4.2424242424371397E-4</v>
      </c>
      <c r="AE9" s="49" t="s">
        <v>12</v>
      </c>
      <c r="AF9" s="60"/>
      <c r="AG9" s="61"/>
      <c r="AH9" s="4"/>
      <c r="AI9" s="72" t="s">
        <v>87</v>
      </c>
      <c r="AJ9" s="80">
        <f>AVERAGE(T8,T9)</f>
        <v>5.7000000000000023E-2</v>
      </c>
      <c r="AK9" s="70" t="s">
        <v>3</v>
      </c>
      <c r="AL9" s="84">
        <f>AJ13</f>
        <v>6.6857713507858876E-5</v>
      </c>
      <c r="AM9" s="83">
        <f>U14</f>
        <v>4.3902439024523797E-4</v>
      </c>
      <c r="AO9">
        <v>3</v>
      </c>
      <c r="AP9" s="3">
        <f>AJ13</f>
        <v>6.6857713507858876E-5</v>
      </c>
      <c r="AQ9" t="s">
        <v>12</v>
      </c>
      <c r="AR9" s="3">
        <f t="shared" si="0"/>
        <v>6.6857713507858874E-3</v>
      </c>
      <c r="AS9" s="3" t="s">
        <v>27</v>
      </c>
    </row>
    <row r="10" spans="1:45" ht="19.5" thickBot="1" x14ac:dyDescent="0.45">
      <c r="A10" s="125"/>
      <c r="B10" s="12"/>
      <c r="C10" s="12"/>
      <c r="D10" s="12" t="s">
        <v>18</v>
      </c>
      <c r="E10" s="12" t="s">
        <v>17</v>
      </c>
      <c r="F10" s="12"/>
      <c r="G10" s="12" t="s">
        <v>9</v>
      </c>
      <c r="H10" s="12"/>
      <c r="I10" s="12"/>
      <c r="J10" s="12" t="s">
        <v>8</v>
      </c>
      <c r="K10" s="12" t="s">
        <v>10</v>
      </c>
      <c r="L10" s="12" t="s">
        <v>4</v>
      </c>
      <c r="M10" s="134"/>
      <c r="O10" s="19"/>
      <c r="P10" s="4" t="s">
        <v>23</v>
      </c>
      <c r="Q10" t="s">
        <v>11</v>
      </c>
      <c r="T10" s="13" t="s">
        <v>4</v>
      </c>
      <c r="U10" s="2"/>
      <c r="V10" s="4"/>
      <c r="W10" s="4"/>
      <c r="X10" t="s">
        <v>114</v>
      </c>
      <c r="AA10" s="59"/>
      <c r="AB10" s="66" t="s">
        <v>68</v>
      </c>
      <c r="AC10" s="48" t="s">
        <v>78</v>
      </c>
      <c r="AD10" s="50">
        <v>12</v>
      </c>
      <c r="AE10" s="49" t="s">
        <v>79</v>
      </c>
      <c r="AF10" s="60"/>
      <c r="AG10" s="61"/>
      <c r="AH10" s="4"/>
      <c r="AI10" s="71" t="s">
        <v>88</v>
      </c>
      <c r="AJ10" s="79">
        <f>($AD$10*$AD$17*AJ11)/(($AD$12*$AD$10*AJ12)+($AD$12)+($AD$17*$AD$10*PI()*$AD$12^2))</f>
        <v>7.3162999656380665E-5</v>
      </c>
      <c r="AK10" s="68" t="s">
        <v>6</v>
      </c>
      <c r="AL10" s="84">
        <f>AJ16</f>
        <v>6.3986140378669647E-5</v>
      </c>
      <c r="AM10" s="83">
        <f>U17</f>
        <v>4.2016806722816786E-4</v>
      </c>
      <c r="AO10">
        <v>4</v>
      </c>
      <c r="AP10" s="3">
        <f>AJ16</f>
        <v>6.3986140378669647E-5</v>
      </c>
      <c r="AQ10" t="s">
        <v>12</v>
      </c>
      <c r="AR10" s="3">
        <f t="shared" si="0"/>
        <v>6.3986140378669643E-3</v>
      </c>
      <c r="AS10" s="3" t="s">
        <v>27</v>
      </c>
    </row>
    <row r="11" spans="1:45" ht="19.5" thickTop="1" x14ac:dyDescent="0.4">
      <c r="A11" s="27">
        <v>0</v>
      </c>
      <c r="B11" s="27">
        <f>A11*$F$3</f>
        <v>0</v>
      </c>
      <c r="C11" s="35">
        <f>B11/60</f>
        <v>0</v>
      </c>
      <c r="D11" s="28">
        <v>45188</v>
      </c>
      <c r="E11" s="29">
        <v>0.61041666666666672</v>
      </c>
      <c r="F11" s="30">
        <v>0</v>
      </c>
      <c r="G11" s="31">
        <v>0.76100000000000001</v>
      </c>
      <c r="H11" s="31">
        <v>33.799999999999997</v>
      </c>
      <c r="I11" s="32">
        <f>D11+E11+F11/24/60/60/1000</f>
        <v>45188.61041666667</v>
      </c>
      <c r="J11" s="33">
        <f>VLOOKUP(I11,baro!$A$2:$F$1599,5,TRUE)</f>
        <v>0.76</v>
      </c>
      <c r="K11" s="34">
        <f t="shared" ref="K11:K74" si="1">G11-J11</f>
        <v>1.0000000000000009E-3</v>
      </c>
      <c r="L11" s="35">
        <f>IF(K11&lt;0,"-",$B$2+K11)</f>
        <v>3.1E-2</v>
      </c>
      <c r="M11" s="45"/>
      <c r="O11" s="19"/>
      <c r="P11" s="44" t="s">
        <v>46</v>
      </c>
      <c r="Q11" s="6">
        <f>MATCH(P11,$M$11:$M$1000,0)-1</f>
        <v>204</v>
      </c>
      <c r="R11" s="1">
        <f>Q11*$F$3</f>
        <v>203.99999999937961</v>
      </c>
      <c r="S11" s="1">
        <f>R11/60</f>
        <v>3.3999999999896602</v>
      </c>
      <c r="T11" s="11">
        <f>VLOOKUP($Q11,$A$11:$L$1000,12,TRUE)</f>
        <v>8.4999999999999937E-2</v>
      </c>
      <c r="U11" s="82">
        <f>($T11-$T12)/($R12-$R11)</f>
        <v>5.0943396226569887E-4</v>
      </c>
      <c r="V11" s="4"/>
      <c r="W11" s="44" t="s">
        <v>53</v>
      </c>
      <c r="X11" s="1">
        <f>VLOOKUP(W11,P7:U36,5,FALSE)</f>
        <v>8.9999999999999941E-2</v>
      </c>
      <c r="AA11" s="59"/>
      <c r="AB11" s="66" t="s">
        <v>69</v>
      </c>
      <c r="AC11" s="48" t="s">
        <v>119</v>
      </c>
      <c r="AD11" s="51">
        <v>6.8000000000000005E-2</v>
      </c>
      <c r="AE11" s="49" t="s">
        <v>3</v>
      </c>
      <c r="AF11" s="60"/>
      <c r="AG11" s="61"/>
      <c r="AH11" s="4"/>
      <c r="AI11" s="58" t="s">
        <v>84</v>
      </c>
      <c r="AJ11" s="81">
        <f>ABS(U11*$AD$15)</f>
        <v>1.6564491831100668E-6</v>
      </c>
      <c r="AK11" s="69" t="s">
        <v>85</v>
      </c>
      <c r="AL11" s="84">
        <f>AJ19</f>
        <v>6.4237251090731054E-5</v>
      </c>
      <c r="AM11" s="83">
        <f>U20</f>
        <v>4.2424242424371397E-4</v>
      </c>
      <c r="AO11">
        <v>5</v>
      </c>
      <c r="AP11" s="3">
        <f>AJ19</f>
        <v>6.4237251090731054E-5</v>
      </c>
      <c r="AQ11" t="s">
        <v>12</v>
      </c>
      <c r="AR11" s="3">
        <f t="shared" si="0"/>
        <v>6.4237251090731055E-3</v>
      </c>
      <c r="AS11" s="3" t="s">
        <v>27</v>
      </c>
    </row>
    <row r="12" spans="1:45" x14ac:dyDescent="0.4">
      <c r="A12" s="1">
        <f>A11+1</f>
        <v>1</v>
      </c>
      <c r="B12" s="1">
        <f t="shared" ref="B12:B75" si="2">A12*$F$3</f>
        <v>0.99999999999695888</v>
      </c>
      <c r="C12" s="10">
        <f>B12/60</f>
        <v>1.6666666666615981E-2</v>
      </c>
      <c r="D12" s="22">
        <v>45188</v>
      </c>
      <c r="E12" s="15">
        <v>0.61042824074074076</v>
      </c>
      <c r="F12" s="20">
        <v>0</v>
      </c>
      <c r="G12" s="16">
        <v>0.76100000000000001</v>
      </c>
      <c r="H12" s="16">
        <v>33.799999999999997</v>
      </c>
      <c r="I12" s="21">
        <f t="shared" ref="I12:I75" si="3">D12+E12+F12/24/60/60/1000</f>
        <v>45188.61042824074</v>
      </c>
      <c r="J12" s="25">
        <f>VLOOKUP(I12,baro!$A$2:$F$1599,5,TRUE)</f>
        <v>0.76</v>
      </c>
      <c r="K12" s="11">
        <f t="shared" si="1"/>
        <v>1.0000000000000009E-3</v>
      </c>
      <c r="L12" s="10">
        <f t="shared" ref="L12:L74" si="4">IF(K12&lt;0,"-",$B$2+K12)</f>
        <v>3.1E-2</v>
      </c>
      <c r="M12" s="46"/>
      <c r="O12" s="19"/>
      <c r="P12" s="44" t="s">
        <v>47</v>
      </c>
      <c r="Q12" s="6">
        <f>MATCH(P12,$M$11:$M$1000,0)-1</f>
        <v>257</v>
      </c>
      <c r="R12" s="1">
        <f>Q12*$F$3</f>
        <v>256.9999999992184</v>
      </c>
      <c r="S12" s="1">
        <f>R12/60</f>
        <v>4.2833333333203063</v>
      </c>
      <c r="T12" s="11">
        <f>VLOOKUP($Q12,$A$11:$L$1000,12,TRUE)</f>
        <v>5.8000000000000024E-2</v>
      </c>
      <c r="U12" s="9"/>
      <c r="V12" s="4"/>
      <c r="W12" s="44" t="s">
        <v>52</v>
      </c>
      <c r="X12" s="1">
        <f>VLOOKUP(W12,P8:U37,5,FALSE)</f>
        <v>3.4000000000000002E-2</v>
      </c>
      <c r="AA12" s="59"/>
      <c r="AB12" s="66" t="s">
        <v>70</v>
      </c>
      <c r="AC12" s="48" t="s">
        <v>80</v>
      </c>
      <c r="AD12" s="50">
        <f>AD11/2</f>
        <v>3.4000000000000002E-2</v>
      </c>
      <c r="AE12" s="49" t="s">
        <v>3</v>
      </c>
      <c r="AF12" s="60"/>
      <c r="AG12" s="61"/>
      <c r="AH12" s="4"/>
      <c r="AI12" s="72" t="s">
        <v>87</v>
      </c>
      <c r="AJ12" s="80">
        <f>AVERAGE(T11,T12)</f>
        <v>7.149999999999998E-2</v>
      </c>
      <c r="AK12" s="70" t="s">
        <v>3</v>
      </c>
      <c r="AL12" s="84"/>
      <c r="AM12" s="83"/>
      <c r="AO12">
        <v>6</v>
      </c>
      <c r="AP12" s="3"/>
      <c r="AQ12" t="s">
        <v>12</v>
      </c>
      <c r="AR12" s="3"/>
      <c r="AS12" s="3" t="s">
        <v>27</v>
      </c>
    </row>
    <row r="13" spans="1:45" x14ac:dyDescent="0.4">
      <c r="A13" s="1">
        <f t="shared" ref="A13:A76" si="5">A12+1</f>
        <v>2</v>
      </c>
      <c r="B13" s="1">
        <f t="shared" si="2"/>
        <v>1.9999999999939178</v>
      </c>
      <c r="C13" s="10">
        <f t="shared" ref="C13:C76" si="6">B13/60</f>
        <v>3.3333333333231963E-2</v>
      </c>
      <c r="D13" s="22">
        <v>45188</v>
      </c>
      <c r="E13" s="15">
        <v>0.6104398148148148</v>
      </c>
      <c r="F13" s="20">
        <v>0</v>
      </c>
      <c r="G13" s="16">
        <v>0.76100000000000001</v>
      </c>
      <c r="H13" s="16">
        <v>33.799999999999997</v>
      </c>
      <c r="I13" s="21">
        <f t="shared" si="3"/>
        <v>45188.610439814816</v>
      </c>
      <c r="J13" s="25">
        <f>VLOOKUP(I13,baro!$A$2:$F$1599,5,TRUE)</f>
        <v>0.76</v>
      </c>
      <c r="K13" s="11">
        <f t="shared" si="1"/>
        <v>1.0000000000000009E-3</v>
      </c>
      <c r="L13" s="10">
        <f t="shared" si="4"/>
        <v>3.1E-2</v>
      </c>
      <c r="M13" s="46"/>
      <c r="O13" s="19"/>
      <c r="P13" s="4" t="s">
        <v>24</v>
      </c>
      <c r="Q13" t="s">
        <v>11</v>
      </c>
      <c r="T13" s="13" t="s">
        <v>4</v>
      </c>
      <c r="U13" s="2"/>
      <c r="V13" s="4"/>
      <c r="AA13" s="59"/>
      <c r="AB13" s="66" t="s">
        <v>106</v>
      </c>
      <c r="AC13" s="48" t="s">
        <v>89</v>
      </c>
      <c r="AD13" s="51">
        <v>2.1999999999999999E-2</v>
      </c>
      <c r="AE13" s="49" t="s">
        <v>3</v>
      </c>
      <c r="AF13" s="60"/>
      <c r="AG13" s="61"/>
      <c r="AH13" s="4"/>
      <c r="AI13" s="71" t="s">
        <v>88</v>
      </c>
      <c r="AJ13" s="79">
        <f>($AD$10*$AD$17*AJ14)/(($AD$12*$AD$10*AJ15)+($AD$12)+($AD$17*$AD$10*PI()*$AD$12^2))</f>
        <v>6.6857713507858876E-5</v>
      </c>
      <c r="AK13" s="68" t="s">
        <v>6</v>
      </c>
      <c r="AL13" s="38"/>
      <c r="AM13" s="3"/>
      <c r="AN13" s="3"/>
      <c r="AO13">
        <v>7</v>
      </c>
      <c r="AP13" s="3"/>
      <c r="AQ13" t="s">
        <v>12</v>
      </c>
      <c r="AR13" s="3"/>
      <c r="AS13" s="3" t="s">
        <v>27</v>
      </c>
    </row>
    <row r="14" spans="1:45" x14ac:dyDescent="0.4">
      <c r="A14" s="1">
        <f t="shared" si="5"/>
        <v>3</v>
      </c>
      <c r="B14" s="1">
        <f t="shared" si="2"/>
        <v>2.9999999999908766</v>
      </c>
      <c r="C14" s="10">
        <f t="shared" si="6"/>
        <v>4.9999999999847944E-2</v>
      </c>
      <c r="D14" s="22">
        <v>45188</v>
      </c>
      <c r="E14" s="15">
        <v>0.61045138888888884</v>
      </c>
      <c r="F14" s="20">
        <v>0</v>
      </c>
      <c r="G14" s="16">
        <v>0.76100000000000001</v>
      </c>
      <c r="H14" s="16">
        <v>33.799999999999997</v>
      </c>
      <c r="I14" s="21">
        <f t="shared" si="3"/>
        <v>45188.610451388886</v>
      </c>
      <c r="J14" s="25">
        <f>VLOOKUP(I14,baro!$A$2:$F$1599,5,TRUE)</f>
        <v>0.76</v>
      </c>
      <c r="K14" s="11">
        <f t="shared" si="1"/>
        <v>1.0000000000000009E-3</v>
      </c>
      <c r="L14" s="10">
        <f t="shared" si="4"/>
        <v>3.1E-2</v>
      </c>
      <c r="M14" s="46"/>
      <c r="O14" s="19"/>
      <c r="P14" s="44" t="s">
        <v>48</v>
      </c>
      <c r="Q14" s="6">
        <f>MATCH(P14,$M$11:$M$1000,0)-1</f>
        <v>328</v>
      </c>
      <c r="R14" s="1">
        <f>Q14*$F$3</f>
        <v>327.99999999900251</v>
      </c>
      <c r="S14" s="1">
        <f>R14/60</f>
        <v>5.4666666666500419</v>
      </c>
      <c r="T14" s="11">
        <f>VLOOKUP($Q14,$A$11:$L$1000,12,TRUE)</f>
        <v>7.9000000000000042E-2</v>
      </c>
      <c r="U14" s="82">
        <f>($T14-$T15)/($R15-$R14)</f>
        <v>4.3902439024523797E-4</v>
      </c>
      <c r="V14" s="4"/>
      <c r="AA14" s="59"/>
      <c r="AB14" s="66" t="s">
        <v>71</v>
      </c>
      <c r="AC14" s="48" t="s">
        <v>81</v>
      </c>
      <c r="AD14" s="50">
        <v>0.01</v>
      </c>
      <c r="AE14" s="49" t="s">
        <v>3</v>
      </c>
      <c r="AF14" s="60"/>
      <c r="AG14" s="61"/>
      <c r="AH14" s="4"/>
      <c r="AI14" s="58" t="s">
        <v>84</v>
      </c>
      <c r="AJ14" s="81">
        <f>ABS(U14*$AD$15)</f>
        <v>1.4275090521111194E-6</v>
      </c>
      <c r="AK14" s="69" t="s">
        <v>85</v>
      </c>
      <c r="AL14" s="38"/>
      <c r="AM14" s="3"/>
      <c r="AN14" s="3"/>
      <c r="AO14">
        <v>8</v>
      </c>
      <c r="AP14" s="3"/>
      <c r="AQ14" t="s">
        <v>12</v>
      </c>
      <c r="AR14" s="3"/>
      <c r="AS14" s="3" t="s">
        <v>27</v>
      </c>
    </row>
    <row r="15" spans="1:45" x14ac:dyDescent="0.4">
      <c r="A15" s="1">
        <f t="shared" si="5"/>
        <v>4</v>
      </c>
      <c r="B15" s="1">
        <f t="shared" si="2"/>
        <v>3.9999999999878355</v>
      </c>
      <c r="C15" s="10">
        <f t="shared" si="6"/>
        <v>6.6666666666463925E-2</v>
      </c>
      <c r="D15" s="22">
        <v>45188</v>
      </c>
      <c r="E15" s="15">
        <v>0.61046296296296299</v>
      </c>
      <c r="F15" s="20">
        <v>0</v>
      </c>
      <c r="G15" s="16">
        <v>0.76200000000000001</v>
      </c>
      <c r="H15" s="16">
        <v>33.799999999999997</v>
      </c>
      <c r="I15" s="21">
        <f t="shared" si="3"/>
        <v>45188.610462962963</v>
      </c>
      <c r="J15" s="25">
        <f>VLOOKUP(I15,baro!$A$2:$F$1599,5,TRUE)</f>
        <v>0.76</v>
      </c>
      <c r="K15" s="11">
        <f t="shared" si="1"/>
        <v>2.0000000000000018E-3</v>
      </c>
      <c r="L15" s="10">
        <f t="shared" si="4"/>
        <v>3.2000000000000001E-2</v>
      </c>
      <c r="M15" s="46"/>
      <c r="O15" s="19"/>
      <c r="P15" s="44" t="s">
        <v>49</v>
      </c>
      <c r="Q15" s="6">
        <f>MATCH(P15,$M$11:$M$1000,0)-1</f>
        <v>410</v>
      </c>
      <c r="R15" s="1">
        <f>Q15*$F$3</f>
        <v>409.99999999875314</v>
      </c>
      <c r="S15" s="1">
        <f>R15/60</f>
        <v>6.8333333333125523</v>
      </c>
      <c r="T15" s="11">
        <f>VLOOKUP($Q15,$A$11:$L$1000,12,TRUE)</f>
        <v>4.300000000000001E-2</v>
      </c>
      <c r="U15" s="9"/>
      <c r="V15" s="4"/>
      <c r="AA15" s="59"/>
      <c r="AB15" s="66" t="s">
        <v>72</v>
      </c>
      <c r="AC15" s="48" t="s">
        <v>82</v>
      </c>
      <c r="AD15" s="52">
        <f>PI()/4*(AD11^2-AD13^2)</f>
        <v>3.2515483964654364E-3</v>
      </c>
      <c r="AE15" s="49" t="s">
        <v>83</v>
      </c>
      <c r="AF15" s="60"/>
      <c r="AG15" s="61"/>
      <c r="AH15" s="4"/>
      <c r="AI15" s="72" t="s">
        <v>87</v>
      </c>
      <c r="AJ15" s="80">
        <f>AVERAGE(T14,T15)</f>
        <v>6.1000000000000026E-2</v>
      </c>
      <c r="AK15" s="70" t="s">
        <v>3</v>
      </c>
      <c r="AL15" s="38"/>
      <c r="AO15">
        <v>9</v>
      </c>
      <c r="AP15" s="3"/>
      <c r="AQ15" t="s">
        <v>12</v>
      </c>
      <c r="AR15" s="3"/>
      <c r="AS15" s="3" t="s">
        <v>27</v>
      </c>
    </row>
    <row r="16" spans="1:45" x14ac:dyDescent="0.4">
      <c r="A16" s="1">
        <f t="shared" si="5"/>
        <v>5</v>
      </c>
      <c r="B16" s="1">
        <f t="shared" si="2"/>
        <v>4.9999999999847944</v>
      </c>
      <c r="C16" s="10">
        <f t="shared" si="6"/>
        <v>8.3333333333079906E-2</v>
      </c>
      <c r="D16" s="22">
        <v>45188</v>
      </c>
      <c r="E16" s="15">
        <v>0.61047453703703702</v>
      </c>
      <c r="F16" s="20">
        <v>0</v>
      </c>
      <c r="G16" s="16">
        <v>0.76100000000000001</v>
      </c>
      <c r="H16" s="16">
        <v>33.799999999999997</v>
      </c>
      <c r="I16" s="21">
        <f t="shared" si="3"/>
        <v>45188.610474537039</v>
      </c>
      <c r="J16" s="25">
        <f>VLOOKUP(I16,baro!$A$2:$F$1599,5,TRUE)</f>
        <v>0.76</v>
      </c>
      <c r="K16" s="11">
        <f t="shared" si="1"/>
        <v>1.0000000000000009E-3</v>
      </c>
      <c r="L16" s="10">
        <f t="shared" si="4"/>
        <v>3.1E-2</v>
      </c>
      <c r="M16" s="46"/>
      <c r="O16" s="19"/>
      <c r="P16" s="4" t="s">
        <v>25</v>
      </c>
      <c r="Q16" t="s">
        <v>11</v>
      </c>
      <c r="T16" s="13" t="s">
        <v>4</v>
      </c>
      <c r="U16" s="2"/>
      <c r="V16" s="4"/>
      <c r="AA16" s="59"/>
      <c r="AB16" s="66" t="s">
        <v>73</v>
      </c>
      <c r="AC16" s="48" t="s">
        <v>84</v>
      </c>
      <c r="AD16" s="53">
        <f>ABS(X8*AD15)</f>
        <v>1.3794447742622576E-6</v>
      </c>
      <c r="AE16" s="49" t="s">
        <v>85</v>
      </c>
      <c r="AF16" s="60"/>
      <c r="AG16" s="61"/>
      <c r="AH16" s="4"/>
      <c r="AI16" s="71" t="s">
        <v>88</v>
      </c>
      <c r="AJ16" s="79">
        <f>($AD$10*$AD$17*AJ17)/(($AD$12*$AD$10*AJ18)+($AD$12)+($AD$17*$AD$10*PI()*$AD$12^2))</f>
        <v>6.3986140378669647E-5</v>
      </c>
      <c r="AK16" s="68" t="s">
        <v>6</v>
      </c>
      <c r="AL16" s="38"/>
      <c r="AO16">
        <v>10</v>
      </c>
      <c r="AP16" s="3"/>
      <c r="AQ16" t="s">
        <v>12</v>
      </c>
      <c r="AR16" s="3"/>
      <c r="AS16" s="3" t="s">
        <v>27</v>
      </c>
    </row>
    <row r="17" spans="1:45" x14ac:dyDescent="0.4">
      <c r="A17" s="1">
        <f t="shared" si="5"/>
        <v>6</v>
      </c>
      <c r="B17" s="1">
        <f t="shared" si="2"/>
        <v>5.9999999999817533</v>
      </c>
      <c r="C17" s="10">
        <f t="shared" si="6"/>
        <v>9.9999999999695888E-2</v>
      </c>
      <c r="D17" s="22">
        <v>45188</v>
      </c>
      <c r="E17" s="15">
        <v>0.61048611111111117</v>
      </c>
      <c r="F17" s="20">
        <v>0</v>
      </c>
      <c r="G17" s="16">
        <v>0.76200000000000001</v>
      </c>
      <c r="H17" s="16">
        <v>33.799999999999997</v>
      </c>
      <c r="I17" s="21">
        <f t="shared" si="3"/>
        <v>45188.610486111109</v>
      </c>
      <c r="J17" s="25">
        <f>VLOOKUP(I17,baro!$A$2:$F$1599,5,TRUE)</f>
        <v>0.76</v>
      </c>
      <c r="K17" s="11">
        <f t="shared" si="1"/>
        <v>2.0000000000000018E-3</v>
      </c>
      <c r="L17" s="10">
        <f t="shared" si="4"/>
        <v>3.2000000000000001E-2</v>
      </c>
      <c r="M17" s="46"/>
      <c r="O17" s="19"/>
      <c r="P17" s="44" t="s">
        <v>50</v>
      </c>
      <c r="Q17" s="6">
        <f>MATCH(P17,$M$11:$M$1000,0)-1</f>
        <v>432</v>
      </c>
      <c r="R17" s="1">
        <f>Q17*$F$3</f>
        <v>431.99999999868623</v>
      </c>
      <c r="S17" s="1">
        <f>R17/60</f>
        <v>7.1999999999781039</v>
      </c>
      <c r="T17" s="11">
        <f>VLOOKUP($Q17,$A$11:$L$1000,12,TRUE)</f>
        <v>8.5999999999999938E-2</v>
      </c>
      <c r="U17" s="82">
        <f>($T17-$T18)/($R18-$R17)</f>
        <v>4.2016806722816786E-4</v>
      </c>
      <c r="V17" s="4"/>
      <c r="AA17" s="59"/>
      <c r="AB17" s="66" t="s">
        <v>74</v>
      </c>
      <c r="AC17" s="48" t="s">
        <v>86</v>
      </c>
      <c r="AD17" s="54">
        <f>0.316*(AD14)/(AD12)+0.184</f>
        <v>0.27694117647058825</v>
      </c>
      <c r="AE17" s="49"/>
      <c r="AF17" s="60"/>
      <c r="AG17" s="61"/>
      <c r="AH17" s="4"/>
      <c r="AI17" s="58" t="s">
        <v>84</v>
      </c>
      <c r="AJ17" s="81">
        <f>ABS(U17*$AD$15)</f>
        <v>1.3661968052417308E-6</v>
      </c>
      <c r="AK17" s="69" t="s">
        <v>85</v>
      </c>
      <c r="AS17" s="3"/>
    </row>
    <row r="18" spans="1:45" x14ac:dyDescent="0.4">
      <c r="A18" s="1">
        <f t="shared" si="5"/>
        <v>7</v>
      </c>
      <c r="B18" s="1">
        <f t="shared" si="2"/>
        <v>6.9999999999787121</v>
      </c>
      <c r="C18" s="10">
        <f t="shared" si="6"/>
        <v>0.11666666666631187</v>
      </c>
      <c r="D18" s="22">
        <v>45188</v>
      </c>
      <c r="E18" s="15">
        <v>0.61049768518518521</v>
      </c>
      <c r="F18" s="20">
        <v>0</v>
      </c>
      <c r="G18" s="16">
        <v>0.76200000000000001</v>
      </c>
      <c r="H18" s="16">
        <v>33.799999999999997</v>
      </c>
      <c r="I18" s="21">
        <f t="shared" si="3"/>
        <v>45188.610497685186</v>
      </c>
      <c r="J18" s="25">
        <f>VLOOKUP(I18,baro!$A$2:$F$1599,5,TRUE)</f>
        <v>0.76</v>
      </c>
      <c r="K18" s="11">
        <f t="shared" si="1"/>
        <v>2.0000000000000018E-3</v>
      </c>
      <c r="L18" s="10">
        <f t="shared" si="4"/>
        <v>3.2000000000000001E-2</v>
      </c>
      <c r="M18" s="46"/>
      <c r="O18" s="19"/>
      <c r="P18" s="44" t="s">
        <v>51</v>
      </c>
      <c r="Q18" s="6">
        <f>MATCH(P18,$M$11:$M$1000,0)-1</f>
        <v>551</v>
      </c>
      <c r="R18" s="1">
        <f>Q18*$F$3</f>
        <v>550.99999999832437</v>
      </c>
      <c r="S18" s="1">
        <f>R18/60</f>
        <v>9.1833333333054057</v>
      </c>
      <c r="T18" s="11">
        <f>VLOOKUP($Q18,$A$11:$L$1000,12,TRUE)</f>
        <v>3.6000000000000004E-2</v>
      </c>
      <c r="U18" s="9"/>
      <c r="V18" s="4"/>
      <c r="AA18" s="59"/>
      <c r="AB18" s="66" t="s">
        <v>75</v>
      </c>
      <c r="AC18" s="48" t="s">
        <v>87</v>
      </c>
      <c r="AD18" s="50">
        <f>AVERAGE(X11:X12)</f>
        <v>6.1999999999999972E-2</v>
      </c>
      <c r="AE18" s="49" t="s">
        <v>3</v>
      </c>
      <c r="AF18" s="60"/>
      <c r="AG18" s="61"/>
      <c r="AH18" s="4"/>
      <c r="AI18" s="72" t="s">
        <v>87</v>
      </c>
      <c r="AJ18" s="80">
        <f>AVERAGE(T17,T18)</f>
        <v>6.0999999999999971E-2</v>
      </c>
      <c r="AK18" s="70" t="s">
        <v>3</v>
      </c>
      <c r="AO18" s="26">
        <v>1</v>
      </c>
      <c r="AP18" s="26" t="str">
        <f>$AP$6&amp;TEXT(AP7,"0.00E+00")&amp;AQ7</f>
        <v>kfs=7.54E-05m/s</v>
      </c>
      <c r="AS18" s="3"/>
    </row>
    <row r="19" spans="1:45" x14ac:dyDescent="0.4">
      <c r="A19" s="1">
        <f t="shared" si="5"/>
        <v>8</v>
      </c>
      <c r="B19" s="1">
        <f t="shared" si="2"/>
        <v>7.999999999975671</v>
      </c>
      <c r="C19" s="10">
        <f t="shared" si="6"/>
        <v>0.13333333333292785</v>
      </c>
      <c r="D19" s="22">
        <v>45188</v>
      </c>
      <c r="E19" s="15">
        <v>0.61050925925925925</v>
      </c>
      <c r="F19" s="20">
        <v>0</v>
      </c>
      <c r="G19" s="16">
        <v>0.76200000000000001</v>
      </c>
      <c r="H19" s="16">
        <v>33.799999999999997</v>
      </c>
      <c r="I19" s="21">
        <f t="shared" si="3"/>
        <v>45188.610509259262</v>
      </c>
      <c r="J19" s="25">
        <f>VLOOKUP(I19,baro!$A$2:$F$1599,5,TRUE)</f>
        <v>0.76</v>
      </c>
      <c r="K19" s="11">
        <f t="shared" si="1"/>
        <v>2.0000000000000018E-3</v>
      </c>
      <c r="L19" s="10">
        <f t="shared" si="4"/>
        <v>3.2000000000000001E-2</v>
      </c>
      <c r="M19" s="46"/>
      <c r="O19" s="19"/>
      <c r="P19" s="4" t="s">
        <v>26</v>
      </c>
      <c r="Q19" t="s">
        <v>11</v>
      </c>
      <c r="T19" s="13" t="s">
        <v>4</v>
      </c>
      <c r="U19" s="2"/>
      <c r="V19" s="4"/>
      <c r="W19" s="4"/>
      <c r="AA19" s="59"/>
      <c r="AB19" s="66" t="s">
        <v>76</v>
      </c>
      <c r="AC19" s="48" t="s">
        <v>88</v>
      </c>
      <c r="AD19" s="53">
        <f>(AD10*AD17*AD16)/((AD12*AD10*AD18)+(AD12)+(AD17*AD10*PI()*(AD12)^2))</f>
        <v>6.4237251090731054E-5</v>
      </c>
      <c r="AE19" s="49" t="s">
        <v>6</v>
      </c>
      <c r="AF19" s="60"/>
      <c r="AG19" s="61"/>
      <c r="AH19" s="4"/>
      <c r="AI19" s="71" t="s">
        <v>88</v>
      </c>
      <c r="AJ19" s="79">
        <f>($AD$10*$AD$17*AJ20)/(($AD$12*$AD$10*AJ21)+($AD$12)+($AD$17*$AD$10*PI()*$AD$12^2))</f>
        <v>6.4237251090731054E-5</v>
      </c>
      <c r="AK19" s="68" t="s">
        <v>6</v>
      </c>
      <c r="AO19" s="26">
        <v>2</v>
      </c>
      <c r="AP19" s="26" t="str">
        <f t="shared" ref="AP19:AP27" si="7">$AP$6&amp;TEXT(AP8,"0.00E+00")&amp;AQ8</f>
        <v>kfs=7.32E-05m/s</v>
      </c>
    </row>
    <row r="20" spans="1:45" x14ac:dyDescent="0.4">
      <c r="A20" s="1">
        <f t="shared" si="5"/>
        <v>9</v>
      </c>
      <c r="B20" s="1">
        <f t="shared" si="2"/>
        <v>8.9999999999726299</v>
      </c>
      <c r="C20" s="10">
        <f t="shared" si="6"/>
        <v>0.14999999999954383</v>
      </c>
      <c r="D20" s="22">
        <v>45188</v>
      </c>
      <c r="E20" s="15">
        <v>0.61052083333333329</v>
      </c>
      <c r="F20" s="20">
        <v>0</v>
      </c>
      <c r="G20" s="16">
        <v>0.76200000000000001</v>
      </c>
      <c r="H20" s="16">
        <v>33.799999999999997</v>
      </c>
      <c r="I20" s="21">
        <f t="shared" si="3"/>
        <v>45188.610520833332</v>
      </c>
      <c r="J20" s="25">
        <f>VLOOKUP(I20,baro!$A$2:$F$1599,5,TRUE)</f>
        <v>0.76</v>
      </c>
      <c r="K20" s="11">
        <f t="shared" si="1"/>
        <v>2.0000000000000018E-3</v>
      </c>
      <c r="L20" s="10">
        <f t="shared" si="4"/>
        <v>3.2000000000000001E-2</v>
      </c>
      <c r="M20" s="46"/>
      <c r="O20" s="19"/>
      <c r="P20" s="44" t="s">
        <v>53</v>
      </c>
      <c r="Q20" s="6">
        <f>MATCH(P20,$M$11:$M$1000,0)-1</f>
        <v>569</v>
      </c>
      <c r="R20" s="1">
        <f>Q20*$F$3</f>
        <v>568.99999999826957</v>
      </c>
      <c r="S20" s="1">
        <f>R20/60</f>
        <v>9.4833333333044934</v>
      </c>
      <c r="T20" s="11">
        <f>VLOOKUP($Q20,$A$11:$L$1000,12,TRUE)</f>
        <v>8.9999999999999941E-2</v>
      </c>
      <c r="U20" s="82">
        <f>($T20-$T21)/($R21-$R20)</f>
        <v>4.2424242424371397E-4</v>
      </c>
      <c r="V20" s="4"/>
      <c r="W20" s="4"/>
      <c r="AA20" s="62"/>
      <c r="AB20" s="63"/>
      <c r="AC20" s="63"/>
      <c r="AD20" s="63"/>
      <c r="AE20" s="63"/>
      <c r="AF20" s="63"/>
      <c r="AG20" s="64"/>
      <c r="AH20" s="4"/>
      <c r="AI20" s="58" t="s">
        <v>84</v>
      </c>
      <c r="AJ20" s="81">
        <f>ABS(U20*$AD$15)</f>
        <v>1.3794447742622576E-6</v>
      </c>
      <c r="AK20" s="69" t="s">
        <v>85</v>
      </c>
      <c r="AO20" s="26">
        <v>3</v>
      </c>
      <c r="AP20" s="26" t="str">
        <f>$AP$6&amp;TEXT(AP9,"0.00E+00")&amp;AQ9</f>
        <v>kfs=6.69E-05m/s</v>
      </c>
    </row>
    <row r="21" spans="1:45" x14ac:dyDescent="0.4">
      <c r="A21" s="1">
        <f t="shared" si="5"/>
        <v>10</v>
      </c>
      <c r="B21" s="1">
        <f t="shared" si="2"/>
        <v>9.9999999999695888</v>
      </c>
      <c r="C21" s="10">
        <f t="shared" si="6"/>
        <v>0.16666666666615981</v>
      </c>
      <c r="D21" s="22">
        <v>45188</v>
      </c>
      <c r="E21" s="15">
        <v>0.61053240740740744</v>
      </c>
      <c r="F21" s="20">
        <v>0</v>
      </c>
      <c r="G21" s="16">
        <v>0.76200000000000001</v>
      </c>
      <c r="H21" s="16">
        <v>33.799999999999997</v>
      </c>
      <c r="I21" s="21">
        <f t="shared" si="3"/>
        <v>45188.610532407409</v>
      </c>
      <c r="J21" s="25">
        <f>VLOOKUP(I21,baro!$A$2:$F$1599,5,TRUE)</f>
        <v>0.76</v>
      </c>
      <c r="K21" s="11">
        <f t="shared" si="1"/>
        <v>2.0000000000000018E-3</v>
      </c>
      <c r="L21" s="10">
        <f t="shared" si="4"/>
        <v>3.2000000000000001E-2</v>
      </c>
      <c r="M21" s="46"/>
      <c r="O21" s="19"/>
      <c r="P21" s="44" t="s">
        <v>52</v>
      </c>
      <c r="Q21" s="6">
        <f>MATCH(P21,$M$11:$M$1000,0)-1</f>
        <v>701</v>
      </c>
      <c r="R21" s="1">
        <f>Q21*$F$3</f>
        <v>700.99999999786814</v>
      </c>
      <c r="S21" s="1">
        <f>R21/60</f>
        <v>11.683333333297803</v>
      </c>
      <c r="T21" s="11">
        <f>VLOOKUP($Q21,$A$11:$L$1000,12,TRUE)</f>
        <v>3.4000000000000002E-2</v>
      </c>
      <c r="U21" s="9"/>
      <c r="V21" s="4"/>
      <c r="W21" s="4"/>
      <c r="AH21" s="4"/>
      <c r="AI21" s="72" t="s">
        <v>87</v>
      </c>
      <c r="AJ21" s="80">
        <f>AVERAGE(T20,T21)</f>
        <v>6.1999999999999972E-2</v>
      </c>
      <c r="AK21" s="70" t="s">
        <v>3</v>
      </c>
      <c r="AO21" s="26">
        <v>4</v>
      </c>
      <c r="AP21" s="26" t="str">
        <f t="shared" si="7"/>
        <v>kfs=6.40E-05m/s</v>
      </c>
    </row>
    <row r="22" spans="1:45" x14ac:dyDescent="0.4">
      <c r="A22" s="1">
        <f t="shared" si="5"/>
        <v>11</v>
      </c>
      <c r="B22" s="1">
        <f t="shared" si="2"/>
        <v>10.999999999966548</v>
      </c>
      <c r="C22" s="10">
        <f t="shared" si="6"/>
        <v>0.18333333333277579</v>
      </c>
      <c r="D22" s="22">
        <v>45188</v>
      </c>
      <c r="E22" s="15">
        <v>0.61054398148148148</v>
      </c>
      <c r="F22" s="20">
        <v>0</v>
      </c>
      <c r="G22" s="16">
        <v>0.76200000000000001</v>
      </c>
      <c r="H22" s="16">
        <v>33.799999999999997</v>
      </c>
      <c r="I22" s="21">
        <f t="shared" si="3"/>
        <v>45188.610543981478</v>
      </c>
      <c r="J22" s="25">
        <f>VLOOKUP(I22,baro!$A$2:$F$1599,5,TRUE)</f>
        <v>0.76</v>
      </c>
      <c r="K22" s="11">
        <f t="shared" si="1"/>
        <v>2.0000000000000018E-3</v>
      </c>
      <c r="L22" s="10">
        <f t="shared" si="4"/>
        <v>3.2000000000000001E-2</v>
      </c>
      <c r="M22" s="46"/>
      <c r="O22" s="19"/>
      <c r="P22" s="4" t="s">
        <v>36</v>
      </c>
      <c r="Q22" t="s">
        <v>11</v>
      </c>
      <c r="T22" s="13" t="s">
        <v>4</v>
      </c>
      <c r="U22" s="2"/>
      <c r="V22" s="4"/>
      <c r="W22" s="4"/>
      <c r="AH22" s="4"/>
      <c r="AI22" s="71"/>
      <c r="AJ22" s="79"/>
      <c r="AK22" s="68"/>
      <c r="AO22" s="26">
        <v>5</v>
      </c>
      <c r="AP22" s="26" t="str">
        <f t="shared" si="7"/>
        <v>kfs=6.42E-05m/s</v>
      </c>
    </row>
    <row r="23" spans="1:45" x14ac:dyDescent="0.4">
      <c r="A23" s="1">
        <f t="shared" si="5"/>
        <v>12</v>
      </c>
      <c r="B23" s="1">
        <f t="shared" si="2"/>
        <v>11.999999999963507</v>
      </c>
      <c r="C23" s="10">
        <f t="shared" si="6"/>
        <v>0.19999999999939178</v>
      </c>
      <c r="D23" s="22">
        <v>45188</v>
      </c>
      <c r="E23" s="15">
        <v>0.61055555555555563</v>
      </c>
      <c r="F23" s="20">
        <v>0</v>
      </c>
      <c r="G23" s="16">
        <v>0.76200000000000001</v>
      </c>
      <c r="H23" s="16">
        <v>33.799999999999997</v>
      </c>
      <c r="I23" s="21">
        <f t="shared" si="3"/>
        <v>45188.610555555555</v>
      </c>
      <c r="J23" s="25">
        <f>VLOOKUP(I23,baro!$A$2:$F$1599,5,TRUE)</f>
        <v>0.76</v>
      </c>
      <c r="K23" s="11">
        <f t="shared" si="1"/>
        <v>2.0000000000000018E-3</v>
      </c>
      <c r="L23" s="10">
        <f t="shared" si="4"/>
        <v>3.2000000000000001E-2</v>
      </c>
      <c r="M23" s="46"/>
      <c r="O23" s="19"/>
      <c r="P23" s="44"/>
      <c r="Q23" s="6"/>
      <c r="R23" s="1"/>
      <c r="S23" s="1"/>
      <c r="T23" s="11"/>
      <c r="U23" s="82"/>
      <c r="V23" s="4"/>
      <c r="W23" s="4"/>
      <c r="AH23" s="4"/>
      <c r="AI23" s="58"/>
      <c r="AJ23" s="81"/>
      <c r="AK23" s="69"/>
      <c r="AO23" s="26">
        <v>6</v>
      </c>
      <c r="AP23" s="26" t="str">
        <f t="shared" si="7"/>
        <v>kfs=0.00E+00m/s</v>
      </c>
    </row>
    <row r="24" spans="1:45" x14ac:dyDescent="0.4">
      <c r="A24" s="1">
        <f t="shared" si="5"/>
        <v>13</v>
      </c>
      <c r="B24" s="1">
        <f t="shared" si="2"/>
        <v>12.999999999960465</v>
      </c>
      <c r="C24" s="10">
        <f t="shared" si="6"/>
        <v>0.21666666666600776</v>
      </c>
      <c r="D24" s="22">
        <v>45188</v>
      </c>
      <c r="E24" s="15">
        <v>0.61056712962962967</v>
      </c>
      <c r="F24" s="20">
        <v>0</v>
      </c>
      <c r="G24" s="16">
        <v>0.76200000000000001</v>
      </c>
      <c r="H24" s="16">
        <v>33.799999999999997</v>
      </c>
      <c r="I24" s="21">
        <f t="shared" si="3"/>
        <v>45188.610567129632</v>
      </c>
      <c r="J24" s="25">
        <f>VLOOKUP(I24,baro!$A$2:$F$1599,5,TRUE)</f>
        <v>0.76</v>
      </c>
      <c r="K24" s="11">
        <f t="shared" si="1"/>
        <v>2.0000000000000018E-3</v>
      </c>
      <c r="L24" s="10">
        <f t="shared" si="4"/>
        <v>3.2000000000000001E-2</v>
      </c>
      <c r="M24" s="46"/>
      <c r="O24" s="19"/>
      <c r="P24" s="44"/>
      <c r="Q24" s="6"/>
      <c r="R24" s="1"/>
      <c r="S24" s="1"/>
      <c r="T24" s="11"/>
      <c r="U24" s="9"/>
      <c r="V24" s="4"/>
      <c r="W24" s="4"/>
      <c r="AH24" s="4"/>
      <c r="AI24" s="72"/>
      <c r="AJ24" s="80"/>
      <c r="AK24" s="70"/>
      <c r="AO24" s="26">
        <v>7</v>
      </c>
      <c r="AP24" s="26" t="str">
        <f t="shared" si="7"/>
        <v>kfs=0.00E+00m/s</v>
      </c>
    </row>
    <row r="25" spans="1:45" x14ac:dyDescent="0.4">
      <c r="A25" s="1">
        <f t="shared" si="5"/>
        <v>14</v>
      </c>
      <c r="B25" s="1">
        <f t="shared" si="2"/>
        <v>13.999999999957424</v>
      </c>
      <c r="C25" s="10">
        <f t="shared" si="6"/>
        <v>0.23333333333262374</v>
      </c>
      <c r="D25" s="22">
        <v>45188</v>
      </c>
      <c r="E25" s="15">
        <v>0.61057870370370371</v>
      </c>
      <c r="F25" s="20">
        <v>0</v>
      </c>
      <c r="G25" s="16">
        <v>0.76200000000000001</v>
      </c>
      <c r="H25" s="16">
        <v>33.799999999999997</v>
      </c>
      <c r="I25" s="21">
        <f t="shared" si="3"/>
        <v>45188.610578703701</v>
      </c>
      <c r="J25" s="25">
        <f>VLOOKUP(I25,baro!$A$2:$F$1599,5,TRUE)</f>
        <v>0.76</v>
      </c>
      <c r="K25" s="11">
        <f t="shared" si="1"/>
        <v>2.0000000000000018E-3</v>
      </c>
      <c r="L25" s="10">
        <f t="shared" si="4"/>
        <v>3.2000000000000001E-2</v>
      </c>
      <c r="M25" s="46"/>
      <c r="O25" s="19"/>
      <c r="P25" s="4"/>
      <c r="T25" s="13"/>
      <c r="U25" s="2"/>
      <c r="V25" s="4"/>
      <c r="W25" s="4"/>
      <c r="AH25" s="4"/>
      <c r="AI25" s="73"/>
      <c r="AJ25" s="74"/>
      <c r="AK25" s="57"/>
      <c r="AO25" s="26">
        <v>8</v>
      </c>
      <c r="AP25" s="26" t="str">
        <f t="shared" si="7"/>
        <v>kfs=0.00E+00m/s</v>
      </c>
    </row>
    <row r="26" spans="1:45" x14ac:dyDescent="0.4">
      <c r="A26" s="1">
        <f t="shared" si="5"/>
        <v>15</v>
      </c>
      <c r="B26" s="1">
        <f t="shared" si="2"/>
        <v>14.999999999954383</v>
      </c>
      <c r="C26" s="10">
        <f t="shared" si="6"/>
        <v>0.24999999999923972</v>
      </c>
      <c r="D26" s="22">
        <v>45188</v>
      </c>
      <c r="E26" s="15">
        <v>0.61059027777777775</v>
      </c>
      <c r="F26" s="20">
        <v>0</v>
      </c>
      <c r="G26" s="16">
        <v>0.76200000000000001</v>
      </c>
      <c r="H26" s="16">
        <v>33.799999999999997</v>
      </c>
      <c r="I26" s="21">
        <f t="shared" si="3"/>
        <v>45188.610590277778</v>
      </c>
      <c r="J26" s="25">
        <f>VLOOKUP(I26,baro!$A$2:$F$1599,5,TRUE)</f>
        <v>0.76</v>
      </c>
      <c r="K26" s="11">
        <f t="shared" si="1"/>
        <v>2.0000000000000018E-3</v>
      </c>
      <c r="L26" s="10">
        <f t="shared" si="4"/>
        <v>3.2000000000000001E-2</v>
      </c>
      <c r="M26" s="46"/>
      <c r="O26" s="19"/>
      <c r="P26" s="4"/>
      <c r="Q26" s="6"/>
      <c r="R26" s="1"/>
      <c r="S26" s="1"/>
      <c r="T26" s="11"/>
      <c r="U26" s="9"/>
      <c r="AH26" s="4"/>
      <c r="AI26" s="75"/>
      <c r="AJ26" s="76"/>
      <c r="AK26" s="61"/>
      <c r="AO26" s="26">
        <v>9</v>
      </c>
      <c r="AP26" s="26" t="str">
        <f t="shared" si="7"/>
        <v>kfs=0.00E+00m/s</v>
      </c>
    </row>
    <row r="27" spans="1:45" x14ac:dyDescent="0.4">
      <c r="A27" s="1">
        <f t="shared" si="5"/>
        <v>16</v>
      </c>
      <c r="B27" s="1">
        <f t="shared" si="2"/>
        <v>15.999999999951342</v>
      </c>
      <c r="C27" s="10">
        <f t="shared" si="6"/>
        <v>0.2666666666658557</v>
      </c>
      <c r="D27" s="22">
        <v>45188</v>
      </c>
      <c r="E27" s="15">
        <v>0.61060185185185178</v>
      </c>
      <c r="F27" s="20">
        <v>0</v>
      </c>
      <c r="G27" s="16">
        <v>0.76200000000000001</v>
      </c>
      <c r="H27" s="16">
        <v>33.799999999999997</v>
      </c>
      <c r="I27" s="21">
        <f t="shared" si="3"/>
        <v>45188.610601851855</v>
      </c>
      <c r="J27" s="25">
        <f>VLOOKUP(I27,baro!$A$2:$F$1599,5,TRUE)</f>
        <v>0.76</v>
      </c>
      <c r="K27" s="11">
        <f t="shared" si="1"/>
        <v>2.0000000000000018E-3</v>
      </c>
      <c r="L27" s="10">
        <f t="shared" si="4"/>
        <v>3.2000000000000001E-2</v>
      </c>
      <c r="M27" s="46"/>
      <c r="O27" s="19"/>
      <c r="P27" s="4"/>
      <c r="Q27" s="6"/>
      <c r="R27" s="1"/>
      <c r="S27" s="1"/>
      <c r="T27" s="11"/>
      <c r="U27" s="9"/>
      <c r="AB27" s="67"/>
      <c r="AH27" s="4"/>
      <c r="AI27" s="77"/>
      <c r="AJ27" s="78"/>
      <c r="AK27" s="64"/>
      <c r="AO27" s="26">
        <v>10</v>
      </c>
      <c r="AP27" s="26" t="str">
        <f t="shared" si="7"/>
        <v>kfs=0.00E+00m/s</v>
      </c>
    </row>
    <row r="28" spans="1:45" x14ac:dyDescent="0.4">
      <c r="A28" s="1">
        <f t="shared" si="5"/>
        <v>17</v>
      </c>
      <c r="B28" s="1">
        <f t="shared" si="2"/>
        <v>16.999999999948301</v>
      </c>
      <c r="C28" s="10">
        <f t="shared" si="6"/>
        <v>0.28333333333247168</v>
      </c>
      <c r="D28" s="22">
        <v>45188</v>
      </c>
      <c r="E28" s="15">
        <v>0.61061342592592593</v>
      </c>
      <c r="F28" s="20">
        <v>0</v>
      </c>
      <c r="G28" s="16">
        <v>0.76200000000000001</v>
      </c>
      <c r="H28" s="16">
        <v>33.799999999999997</v>
      </c>
      <c r="I28" s="21">
        <f t="shared" si="3"/>
        <v>45188.610613425924</v>
      </c>
      <c r="J28" s="25">
        <f>VLOOKUP(I28,baro!$A$2:$F$1599,5,TRUE)</f>
        <v>0.76</v>
      </c>
      <c r="K28" s="11">
        <f t="shared" si="1"/>
        <v>2.0000000000000018E-3</v>
      </c>
      <c r="L28" s="10">
        <f t="shared" si="4"/>
        <v>3.2000000000000001E-2</v>
      </c>
      <c r="M28" s="46"/>
      <c r="O28" s="19"/>
      <c r="P28" s="4"/>
      <c r="T28" s="13"/>
      <c r="U28" s="2"/>
      <c r="AB28" s="67"/>
      <c r="AI28" s="73"/>
      <c r="AJ28" s="74"/>
      <c r="AK28" s="57"/>
      <c r="AP28" s="26"/>
    </row>
    <row r="29" spans="1:45" x14ac:dyDescent="0.4">
      <c r="A29" s="1">
        <f t="shared" si="5"/>
        <v>18</v>
      </c>
      <c r="B29" s="1">
        <f t="shared" si="2"/>
        <v>17.99999999994526</v>
      </c>
      <c r="C29" s="10">
        <f t="shared" si="6"/>
        <v>0.29999999999908766</v>
      </c>
      <c r="D29" s="22">
        <v>45188</v>
      </c>
      <c r="E29" s="15">
        <v>0.61062499999999997</v>
      </c>
      <c r="F29" s="20">
        <v>0</v>
      </c>
      <c r="G29" s="16">
        <v>0.76200000000000001</v>
      </c>
      <c r="H29" s="16">
        <v>33.799999999999997</v>
      </c>
      <c r="I29" s="21">
        <f t="shared" si="3"/>
        <v>45188.610625000001</v>
      </c>
      <c r="J29" s="25">
        <f>VLOOKUP(I29,baro!$A$2:$F$1599,5,TRUE)</f>
        <v>0.76</v>
      </c>
      <c r="K29" s="11">
        <f t="shared" si="1"/>
        <v>2.0000000000000018E-3</v>
      </c>
      <c r="L29" s="10">
        <f t="shared" si="4"/>
        <v>3.2000000000000001E-2</v>
      </c>
      <c r="M29" s="46"/>
      <c r="O29" s="19"/>
      <c r="P29" s="4"/>
      <c r="Q29" s="6"/>
      <c r="R29" s="1"/>
      <c r="S29" s="1"/>
      <c r="T29" s="11"/>
      <c r="U29" s="9"/>
      <c r="AH29" s="4"/>
      <c r="AI29" s="75"/>
      <c r="AJ29" s="76"/>
      <c r="AK29" s="61"/>
    </row>
    <row r="30" spans="1:45" x14ac:dyDescent="0.4">
      <c r="A30" s="1">
        <f t="shared" si="5"/>
        <v>19</v>
      </c>
      <c r="B30" s="1">
        <f t="shared" si="2"/>
        <v>18.999999999942219</v>
      </c>
      <c r="C30" s="10">
        <f t="shared" si="6"/>
        <v>0.31666666666570364</v>
      </c>
      <c r="D30" s="22">
        <v>45188</v>
      </c>
      <c r="E30" s="15">
        <v>0.61063657407407412</v>
      </c>
      <c r="F30" s="20">
        <v>0</v>
      </c>
      <c r="G30" s="16">
        <v>0.76200000000000001</v>
      </c>
      <c r="H30" s="16">
        <v>33.799999999999997</v>
      </c>
      <c r="I30" s="21">
        <f t="shared" si="3"/>
        <v>45188.610636574071</v>
      </c>
      <c r="J30" s="25">
        <f>VLOOKUP(I30,baro!$A$2:$F$1599,5,TRUE)</f>
        <v>0.76</v>
      </c>
      <c r="K30" s="11">
        <f t="shared" si="1"/>
        <v>2.0000000000000018E-3</v>
      </c>
      <c r="L30" s="10">
        <f t="shared" si="4"/>
        <v>3.2000000000000001E-2</v>
      </c>
      <c r="M30" s="46"/>
      <c r="O30" s="19"/>
      <c r="P30" s="4"/>
      <c r="Q30" s="6"/>
      <c r="R30" s="1"/>
      <c r="S30" s="1"/>
      <c r="T30" s="11"/>
      <c r="U30" s="9"/>
      <c r="AH30" s="4"/>
      <c r="AI30" s="77"/>
      <c r="AJ30" s="78"/>
      <c r="AK30" s="64"/>
    </row>
    <row r="31" spans="1:45" x14ac:dyDescent="0.4">
      <c r="A31" s="1">
        <f t="shared" si="5"/>
        <v>20</v>
      </c>
      <c r="B31" s="1">
        <f t="shared" si="2"/>
        <v>19.999999999939178</v>
      </c>
      <c r="C31" s="10">
        <f t="shared" si="6"/>
        <v>0.33333333333231963</v>
      </c>
      <c r="D31" s="22">
        <v>45188</v>
      </c>
      <c r="E31" s="15">
        <v>0.61064814814814816</v>
      </c>
      <c r="F31" s="20">
        <v>0</v>
      </c>
      <c r="G31" s="16">
        <v>0.76200000000000001</v>
      </c>
      <c r="H31" s="16">
        <v>33.799999999999997</v>
      </c>
      <c r="I31" s="21">
        <f t="shared" si="3"/>
        <v>45188.610648148147</v>
      </c>
      <c r="J31" s="25">
        <f>VLOOKUP(I31,baro!$A$2:$F$1599,5,TRUE)</f>
        <v>0.76</v>
      </c>
      <c r="K31" s="11">
        <f t="shared" si="1"/>
        <v>2.0000000000000018E-3</v>
      </c>
      <c r="L31" s="10">
        <f t="shared" si="4"/>
        <v>3.2000000000000001E-2</v>
      </c>
      <c r="M31" s="46"/>
      <c r="O31" s="19"/>
      <c r="P31" s="4"/>
      <c r="T31" s="13"/>
      <c r="U31" s="2"/>
      <c r="AI31" s="73"/>
      <c r="AJ31" s="74"/>
      <c r="AK31" s="57"/>
    </row>
    <row r="32" spans="1:45" x14ac:dyDescent="0.4">
      <c r="A32" s="1">
        <f t="shared" si="5"/>
        <v>21</v>
      </c>
      <c r="B32" s="1">
        <f t="shared" si="2"/>
        <v>20.999999999936136</v>
      </c>
      <c r="C32" s="10">
        <f t="shared" si="6"/>
        <v>0.34999999999893561</v>
      </c>
      <c r="D32" s="22">
        <v>45188</v>
      </c>
      <c r="E32" s="15">
        <v>0.6106597222222222</v>
      </c>
      <c r="F32" s="20">
        <v>0</v>
      </c>
      <c r="G32" s="16">
        <v>0.76200000000000001</v>
      </c>
      <c r="H32" s="16">
        <v>33.799999999999997</v>
      </c>
      <c r="I32" s="21">
        <f t="shared" si="3"/>
        <v>45188.610659722224</v>
      </c>
      <c r="J32" s="25">
        <f>VLOOKUP(I32,baro!$A$2:$F$1599,5,TRUE)</f>
        <v>0.76</v>
      </c>
      <c r="K32" s="11">
        <f t="shared" si="1"/>
        <v>2.0000000000000018E-3</v>
      </c>
      <c r="L32" s="10">
        <f t="shared" si="4"/>
        <v>3.2000000000000001E-2</v>
      </c>
      <c r="M32" s="46"/>
      <c r="O32" s="19"/>
      <c r="P32" s="4"/>
      <c r="Q32" s="6"/>
      <c r="R32" s="1"/>
      <c r="S32" s="1"/>
      <c r="T32" s="11"/>
      <c r="U32" s="9"/>
      <c r="AH32" s="4"/>
      <c r="AI32" s="75"/>
      <c r="AJ32" s="76"/>
      <c r="AK32" s="61"/>
    </row>
    <row r="33" spans="1:37" x14ac:dyDescent="0.4">
      <c r="A33" s="1">
        <f t="shared" si="5"/>
        <v>22</v>
      </c>
      <c r="B33" s="1">
        <f t="shared" si="2"/>
        <v>21.999999999933095</v>
      </c>
      <c r="C33" s="10">
        <f t="shared" si="6"/>
        <v>0.36666666666555159</v>
      </c>
      <c r="D33" s="22">
        <v>45188</v>
      </c>
      <c r="E33" s="15">
        <v>0.61067129629629624</v>
      </c>
      <c r="F33" s="20">
        <v>0</v>
      </c>
      <c r="G33" s="16">
        <v>0.76100000000000001</v>
      </c>
      <c r="H33" s="16">
        <v>33.700000000000003</v>
      </c>
      <c r="I33" s="21">
        <f t="shared" si="3"/>
        <v>45188.610671296294</v>
      </c>
      <c r="J33" s="25">
        <f>VLOOKUP(I33,baro!$A$2:$F$1599,5,TRUE)</f>
        <v>0.76</v>
      </c>
      <c r="K33" s="11">
        <f t="shared" si="1"/>
        <v>1.0000000000000009E-3</v>
      </c>
      <c r="L33" s="10">
        <f t="shared" si="4"/>
        <v>3.1E-2</v>
      </c>
      <c r="M33" s="46"/>
      <c r="O33" s="19"/>
      <c r="P33" s="4"/>
      <c r="Q33" s="6"/>
      <c r="R33" s="1"/>
      <c r="S33" s="1"/>
      <c r="T33" s="11"/>
      <c r="U33" s="9"/>
      <c r="AH33" s="4"/>
      <c r="AI33" s="77"/>
      <c r="AJ33" s="78"/>
      <c r="AK33" s="64"/>
    </row>
    <row r="34" spans="1:37" x14ac:dyDescent="0.4">
      <c r="A34" s="1">
        <f t="shared" si="5"/>
        <v>23</v>
      </c>
      <c r="B34" s="1">
        <f t="shared" si="2"/>
        <v>22.999999999930054</v>
      </c>
      <c r="C34" s="10">
        <f t="shared" si="6"/>
        <v>0.38333333333216757</v>
      </c>
      <c r="D34" s="22">
        <v>45188</v>
      </c>
      <c r="E34" s="15">
        <v>0.61068287037037039</v>
      </c>
      <c r="F34" s="20">
        <v>0</v>
      </c>
      <c r="G34" s="16">
        <v>0.76100000000000001</v>
      </c>
      <c r="H34" s="16">
        <v>33.700000000000003</v>
      </c>
      <c r="I34" s="21">
        <f t="shared" si="3"/>
        <v>45188.610682870371</v>
      </c>
      <c r="J34" s="25">
        <f>VLOOKUP(I34,baro!$A$2:$F$1599,5,TRUE)</f>
        <v>0.76</v>
      </c>
      <c r="K34" s="11">
        <f t="shared" si="1"/>
        <v>1.0000000000000009E-3</v>
      </c>
      <c r="L34" s="10">
        <f t="shared" si="4"/>
        <v>3.1E-2</v>
      </c>
      <c r="M34" s="46"/>
      <c r="O34" s="19"/>
      <c r="P34" s="4"/>
      <c r="T34" s="13"/>
      <c r="U34" s="2"/>
      <c r="AI34" s="73"/>
      <c r="AJ34" s="74"/>
      <c r="AK34" s="57"/>
    </row>
    <row r="35" spans="1:37" x14ac:dyDescent="0.4">
      <c r="A35" s="1">
        <f t="shared" si="5"/>
        <v>24</v>
      </c>
      <c r="B35" s="1">
        <f t="shared" si="2"/>
        <v>23.999999999927013</v>
      </c>
      <c r="C35" s="10">
        <f t="shared" si="6"/>
        <v>0.39999999999878355</v>
      </c>
      <c r="D35" s="22">
        <v>45188</v>
      </c>
      <c r="E35" s="15">
        <v>0.61069444444444443</v>
      </c>
      <c r="F35" s="20">
        <v>0</v>
      </c>
      <c r="G35" s="16">
        <v>0.76100000000000001</v>
      </c>
      <c r="H35" s="16">
        <v>33.700000000000003</v>
      </c>
      <c r="I35" s="21">
        <f t="shared" si="3"/>
        <v>45188.610694444447</v>
      </c>
      <c r="J35" s="25">
        <f>VLOOKUP(I35,baro!$A$2:$F$1599,5,TRUE)</f>
        <v>0.76</v>
      </c>
      <c r="K35" s="11">
        <f t="shared" si="1"/>
        <v>1.0000000000000009E-3</v>
      </c>
      <c r="L35" s="10">
        <f t="shared" si="4"/>
        <v>3.1E-2</v>
      </c>
      <c r="M35" s="46"/>
      <c r="O35" s="19"/>
      <c r="P35" s="4"/>
      <c r="Q35" s="6"/>
      <c r="R35" s="1"/>
      <c r="S35" s="1"/>
      <c r="T35" s="11"/>
      <c r="U35" s="9"/>
      <c r="AH35" s="4"/>
      <c r="AI35" s="75"/>
      <c r="AJ35" s="76"/>
      <c r="AK35" s="61"/>
    </row>
    <row r="36" spans="1:37" x14ac:dyDescent="0.4">
      <c r="A36" s="1">
        <f t="shared" si="5"/>
        <v>25</v>
      </c>
      <c r="B36" s="1">
        <f t="shared" si="2"/>
        <v>24.999999999923972</v>
      </c>
      <c r="C36" s="10">
        <f t="shared" si="6"/>
        <v>0.41666666666539953</v>
      </c>
      <c r="D36" s="22">
        <v>45188</v>
      </c>
      <c r="E36" s="15">
        <v>0.61070601851851858</v>
      </c>
      <c r="F36" s="20">
        <v>0</v>
      </c>
      <c r="G36" s="16">
        <v>0.76100000000000001</v>
      </c>
      <c r="H36" s="16">
        <v>33.700000000000003</v>
      </c>
      <c r="I36" s="21">
        <f t="shared" si="3"/>
        <v>45188.610706018517</v>
      </c>
      <c r="J36" s="25">
        <f>VLOOKUP(I36,baro!$A$2:$F$1599,5,TRUE)</f>
        <v>0.76</v>
      </c>
      <c r="K36" s="11">
        <f t="shared" si="1"/>
        <v>1.0000000000000009E-3</v>
      </c>
      <c r="L36" s="10">
        <f t="shared" si="4"/>
        <v>3.1E-2</v>
      </c>
      <c r="M36" s="46"/>
      <c r="O36" s="19"/>
      <c r="P36" s="4"/>
      <c r="Q36" s="6"/>
      <c r="R36" s="1"/>
      <c r="S36" s="1"/>
      <c r="T36" s="11"/>
      <c r="U36" s="9"/>
      <c r="AH36" s="4"/>
      <c r="AI36" s="77"/>
      <c r="AJ36" s="78"/>
      <c r="AK36" s="64"/>
    </row>
    <row r="37" spans="1:37" x14ac:dyDescent="0.4">
      <c r="A37" s="1">
        <f t="shared" si="5"/>
        <v>26</v>
      </c>
      <c r="B37" s="1">
        <f t="shared" si="2"/>
        <v>25.999999999920931</v>
      </c>
      <c r="C37" s="10">
        <f t="shared" si="6"/>
        <v>0.43333333333201551</v>
      </c>
      <c r="D37" s="22">
        <v>45188</v>
      </c>
      <c r="E37" s="15">
        <v>0.61071759259259262</v>
      </c>
      <c r="F37" s="20">
        <v>0</v>
      </c>
      <c r="G37" s="16">
        <v>0.76100000000000001</v>
      </c>
      <c r="H37" s="16">
        <v>33.700000000000003</v>
      </c>
      <c r="I37" s="21">
        <f t="shared" si="3"/>
        <v>45188.610717592594</v>
      </c>
      <c r="J37" s="25">
        <f>VLOOKUP(I37,baro!$A$2:$F$1599,5,TRUE)</f>
        <v>0.76</v>
      </c>
      <c r="K37" s="11">
        <f t="shared" si="1"/>
        <v>1.0000000000000009E-3</v>
      </c>
      <c r="L37" s="10">
        <f t="shared" si="4"/>
        <v>3.1E-2</v>
      </c>
      <c r="M37" s="46"/>
    </row>
    <row r="38" spans="1:37" x14ac:dyDescent="0.4">
      <c r="A38" s="1">
        <f t="shared" si="5"/>
        <v>27</v>
      </c>
      <c r="B38" s="1">
        <f t="shared" si="2"/>
        <v>26.99999999991789</v>
      </c>
      <c r="C38" s="10">
        <f t="shared" si="6"/>
        <v>0.44999999999863149</v>
      </c>
      <c r="D38" s="22">
        <v>45188</v>
      </c>
      <c r="E38" s="15">
        <v>0.61072916666666666</v>
      </c>
      <c r="F38" s="20">
        <v>0</v>
      </c>
      <c r="G38" s="16">
        <v>0.76100000000000001</v>
      </c>
      <c r="H38" s="16">
        <v>33.700000000000003</v>
      </c>
      <c r="I38" s="21">
        <f t="shared" si="3"/>
        <v>45188.610729166663</v>
      </c>
      <c r="J38" s="25">
        <f>VLOOKUP(I38,baro!$A$2:$F$1599,5,TRUE)</f>
        <v>0.76</v>
      </c>
      <c r="K38" s="11">
        <f t="shared" si="1"/>
        <v>1.0000000000000009E-3</v>
      </c>
      <c r="L38" s="10">
        <f t="shared" si="4"/>
        <v>3.1E-2</v>
      </c>
      <c r="M38" s="46"/>
      <c r="AI38" s="5" t="s">
        <v>40</v>
      </c>
      <c r="AJ38" s="3">
        <f>AVERAGEIF(AL7:AL16,"&lt;&gt;#N/A")</f>
        <v>6.8722161014909465E-5</v>
      </c>
    </row>
    <row r="39" spans="1:37" x14ac:dyDescent="0.4">
      <c r="A39" s="1">
        <f t="shared" si="5"/>
        <v>28</v>
      </c>
      <c r="B39" s="1">
        <f t="shared" si="2"/>
        <v>27.999999999914849</v>
      </c>
      <c r="C39" s="10">
        <f t="shared" si="6"/>
        <v>0.46666666666524748</v>
      </c>
      <c r="D39" s="22">
        <v>45188</v>
      </c>
      <c r="E39" s="15">
        <v>0.6107407407407407</v>
      </c>
      <c r="F39" s="20">
        <v>0</v>
      </c>
      <c r="G39" s="16">
        <v>0.76100000000000001</v>
      </c>
      <c r="H39" s="16">
        <v>33.700000000000003</v>
      </c>
      <c r="I39" s="21">
        <f t="shared" si="3"/>
        <v>45188.61074074074</v>
      </c>
      <c r="J39" s="25">
        <f>VLOOKUP(I39,baro!$A$2:$F$1599,5,TRUE)</f>
        <v>0.76</v>
      </c>
      <c r="K39" s="11">
        <f t="shared" si="1"/>
        <v>1.0000000000000009E-3</v>
      </c>
      <c r="L39" s="10">
        <f t="shared" si="4"/>
        <v>3.1E-2</v>
      </c>
      <c r="M39" s="46"/>
    </row>
    <row r="40" spans="1:37" x14ac:dyDescent="0.4">
      <c r="A40" s="1">
        <f t="shared" si="5"/>
        <v>29</v>
      </c>
      <c r="B40" s="1">
        <f t="shared" si="2"/>
        <v>28.999999999911807</v>
      </c>
      <c r="C40" s="10">
        <f t="shared" si="6"/>
        <v>0.48333333333186346</v>
      </c>
      <c r="D40" s="22">
        <v>45188</v>
      </c>
      <c r="E40" s="15">
        <v>0.61075231481481485</v>
      </c>
      <c r="F40" s="20">
        <v>0</v>
      </c>
      <c r="G40" s="16">
        <v>0.76100000000000001</v>
      </c>
      <c r="H40" s="16">
        <v>33.700000000000003</v>
      </c>
      <c r="I40" s="21">
        <f t="shared" si="3"/>
        <v>45188.610752314817</v>
      </c>
      <c r="J40" s="25">
        <f>VLOOKUP(I40,baro!$A$2:$F$1599,5,TRUE)</f>
        <v>0.76</v>
      </c>
      <c r="K40" s="11">
        <f t="shared" si="1"/>
        <v>1.0000000000000009E-3</v>
      </c>
      <c r="L40" s="10">
        <f t="shared" si="4"/>
        <v>3.1E-2</v>
      </c>
      <c r="M40" s="46"/>
    </row>
    <row r="41" spans="1:37" x14ac:dyDescent="0.4">
      <c r="A41" s="1">
        <f t="shared" si="5"/>
        <v>30</v>
      </c>
      <c r="B41" s="1">
        <f t="shared" si="2"/>
        <v>29.999999999908766</v>
      </c>
      <c r="C41" s="10">
        <f t="shared" si="6"/>
        <v>0.49999999999847944</v>
      </c>
      <c r="D41" s="22">
        <v>45188</v>
      </c>
      <c r="E41" s="15">
        <v>0.61076388888888888</v>
      </c>
      <c r="F41" s="20">
        <v>0</v>
      </c>
      <c r="G41" s="16">
        <v>0.76100000000000001</v>
      </c>
      <c r="H41" s="16">
        <v>33.700000000000003</v>
      </c>
      <c r="I41" s="21">
        <f t="shared" si="3"/>
        <v>45188.610763888886</v>
      </c>
      <c r="J41" s="25">
        <f>VLOOKUP(I41,baro!$A$2:$F$1599,5,TRUE)</f>
        <v>0.76</v>
      </c>
      <c r="K41" s="11">
        <f t="shared" si="1"/>
        <v>1.0000000000000009E-3</v>
      </c>
      <c r="L41" s="10">
        <f t="shared" si="4"/>
        <v>3.1E-2</v>
      </c>
      <c r="M41" s="46"/>
    </row>
    <row r="42" spans="1:37" x14ac:dyDescent="0.4">
      <c r="A42" s="1">
        <f t="shared" si="5"/>
        <v>31</v>
      </c>
      <c r="B42" s="1">
        <f t="shared" si="2"/>
        <v>30.999999999905725</v>
      </c>
      <c r="C42" s="10">
        <f t="shared" si="6"/>
        <v>0.51666666666509542</v>
      </c>
      <c r="D42" s="22">
        <v>45188</v>
      </c>
      <c r="E42" s="15">
        <v>0.61077546296296303</v>
      </c>
      <c r="F42" s="20">
        <v>0</v>
      </c>
      <c r="G42" s="16">
        <v>0.76100000000000001</v>
      </c>
      <c r="H42" s="16">
        <v>33.700000000000003</v>
      </c>
      <c r="I42" s="21">
        <f t="shared" si="3"/>
        <v>45188.610775462963</v>
      </c>
      <c r="J42" s="25">
        <f>VLOOKUP(I42,baro!$A$2:$F$1599,5,TRUE)</f>
        <v>0.76</v>
      </c>
      <c r="K42" s="11">
        <f t="shared" si="1"/>
        <v>1.0000000000000009E-3</v>
      </c>
      <c r="L42" s="10">
        <f t="shared" si="4"/>
        <v>3.1E-2</v>
      </c>
      <c r="M42" s="46"/>
    </row>
    <row r="43" spans="1:37" x14ac:dyDescent="0.4">
      <c r="A43" s="1">
        <f t="shared" si="5"/>
        <v>32</v>
      </c>
      <c r="B43" s="1">
        <f t="shared" si="2"/>
        <v>31.999999999902684</v>
      </c>
      <c r="C43" s="10">
        <f t="shared" si="6"/>
        <v>0.5333333333317114</v>
      </c>
      <c r="D43" s="22">
        <v>45188</v>
      </c>
      <c r="E43" s="15">
        <v>0.61078703703703707</v>
      </c>
      <c r="F43" s="20">
        <v>0</v>
      </c>
      <c r="G43" s="16">
        <v>0.76100000000000001</v>
      </c>
      <c r="H43" s="16">
        <v>33.700000000000003</v>
      </c>
      <c r="I43" s="21">
        <f t="shared" si="3"/>
        <v>45188.61078703704</v>
      </c>
      <c r="J43" s="25">
        <f>VLOOKUP(I43,baro!$A$2:$F$1599,5,TRUE)</f>
        <v>0.76</v>
      </c>
      <c r="K43" s="11">
        <f t="shared" si="1"/>
        <v>1.0000000000000009E-3</v>
      </c>
      <c r="L43" s="10">
        <f t="shared" si="4"/>
        <v>3.1E-2</v>
      </c>
      <c r="M43" s="46"/>
    </row>
    <row r="44" spans="1:37" x14ac:dyDescent="0.4">
      <c r="A44" s="1">
        <f t="shared" si="5"/>
        <v>33</v>
      </c>
      <c r="B44" s="1">
        <f t="shared" si="2"/>
        <v>32.999999999899643</v>
      </c>
      <c r="C44" s="10">
        <f t="shared" si="6"/>
        <v>0.54999999999832738</v>
      </c>
      <c r="D44" s="22">
        <v>45188</v>
      </c>
      <c r="E44" s="15">
        <v>0.61079861111111111</v>
      </c>
      <c r="F44" s="20">
        <v>0</v>
      </c>
      <c r="G44" s="16">
        <v>0.76100000000000001</v>
      </c>
      <c r="H44" s="16">
        <v>33.700000000000003</v>
      </c>
      <c r="I44" s="21">
        <f t="shared" si="3"/>
        <v>45188.610798611109</v>
      </c>
      <c r="J44" s="25">
        <f>VLOOKUP(I44,baro!$A$2:$F$1599,5,TRUE)</f>
        <v>0.76</v>
      </c>
      <c r="K44" s="11">
        <f t="shared" si="1"/>
        <v>1.0000000000000009E-3</v>
      </c>
      <c r="L44" s="10">
        <f t="shared" si="4"/>
        <v>3.1E-2</v>
      </c>
      <c r="M44" s="46"/>
    </row>
    <row r="45" spans="1:37" x14ac:dyDescent="0.4">
      <c r="A45" s="1">
        <f t="shared" si="5"/>
        <v>34</v>
      </c>
      <c r="B45" s="1">
        <f t="shared" si="2"/>
        <v>33.999999999896602</v>
      </c>
      <c r="C45" s="10">
        <f t="shared" si="6"/>
        <v>0.56666666666494336</v>
      </c>
      <c r="D45" s="22">
        <v>45188</v>
      </c>
      <c r="E45" s="15">
        <v>0.61081018518518515</v>
      </c>
      <c r="F45" s="20">
        <v>0</v>
      </c>
      <c r="G45" s="16">
        <v>0.76100000000000001</v>
      </c>
      <c r="H45" s="16">
        <v>33.700000000000003</v>
      </c>
      <c r="I45" s="21">
        <f t="shared" si="3"/>
        <v>45188.610810185186</v>
      </c>
      <c r="J45" s="25">
        <f>VLOOKUP(I45,baro!$A$2:$F$1599,5,TRUE)</f>
        <v>0.76</v>
      </c>
      <c r="K45" s="11">
        <f t="shared" si="1"/>
        <v>1.0000000000000009E-3</v>
      </c>
      <c r="L45" s="10">
        <f t="shared" si="4"/>
        <v>3.1E-2</v>
      </c>
      <c r="M45" s="46"/>
    </row>
    <row r="46" spans="1:37" x14ac:dyDescent="0.4">
      <c r="A46" s="1">
        <f t="shared" si="5"/>
        <v>35</v>
      </c>
      <c r="B46" s="1">
        <f t="shared" si="2"/>
        <v>34.999999999893561</v>
      </c>
      <c r="C46" s="10">
        <f t="shared" si="6"/>
        <v>0.58333333333155934</v>
      </c>
      <c r="D46" s="22">
        <v>45188</v>
      </c>
      <c r="E46" s="15">
        <v>0.61082175925925919</v>
      </c>
      <c r="F46" s="20">
        <v>0</v>
      </c>
      <c r="G46" s="16">
        <v>0.76100000000000001</v>
      </c>
      <c r="H46" s="16">
        <v>33.700000000000003</v>
      </c>
      <c r="I46" s="21">
        <f t="shared" si="3"/>
        <v>45188.610821759263</v>
      </c>
      <c r="J46" s="25">
        <f>VLOOKUP(I46,baro!$A$2:$F$1599,5,TRUE)</f>
        <v>0.76</v>
      </c>
      <c r="K46" s="11">
        <f t="shared" si="1"/>
        <v>1.0000000000000009E-3</v>
      </c>
      <c r="L46" s="10">
        <f t="shared" si="4"/>
        <v>3.1E-2</v>
      </c>
      <c r="M46" s="46"/>
    </row>
    <row r="47" spans="1:37" x14ac:dyDescent="0.4">
      <c r="A47" s="1">
        <f t="shared" si="5"/>
        <v>36</v>
      </c>
      <c r="B47" s="1">
        <f t="shared" si="2"/>
        <v>35.99999999989052</v>
      </c>
      <c r="C47" s="10">
        <f t="shared" si="6"/>
        <v>0.59999999999817533</v>
      </c>
      <c r="D47" s="22">
        <v>45188</v>
      </c>
      <c r="E47" s="15">
        <v>0.61083333333333334</v>
      </c>
      <c r="F47" s="20">
        <v>0</v>
      </c>
      <c r="G47" s="16">
        <v>0.76100000000000001</v>
      </c>
      <c r="H47" s="16">
        <v>33.700000000000003</v>
      </c>
      <c r="I47" s="21">
        <f t="shared" si="3"/>
        <v>45188.610833333332</v>
      </c>
      <c r="J47" s="25">
        <f>VLOOKUP(I47,baro!$A$2:$F$1599,5,TRUE)</f>
        <v>0.76</v>
      </c>
      <c r="K47" s="11">
        <f t="shared" si="1"/>
        <v>1.0000000000000009E-3</v>
      </c>
      <c r="L47" s="10">
        <f t="shared" si="4"/>
        <v>3.1E-2</v>
      </c>
      <c r="M47" s="46"/>
    </row>
    <row r="48" spans="1:37" x14ac:dyDescent="0.4">
      <c r="A48" s="1">
        <f t="shared" si="5"/>
        <v>37</v>
      </c>
      <c r="B48" s="1">
        <f t="shared" si="2"/>
        <v>36.999999999887478</v>
      </c>
      <c r="C48" s="10">
        <f t="shared" si="6"/>
        <v>0.61666666666479131</v>
      </c>
      <c r="D48" s="22">
        <v>45188</v>
      </c>
      <c r="E48" s="15">
        <v>0.61084490740740738</v>
      </c>
      <c r="F48" s="20">
        <v>0</v>
      </c>
      <c r="G48" s="16">
        <v>0.76100000000000001</v>
      </c>
      <c r="H48" s="16">
        <v>33.700000000000003</v>
      </c>
      <c r="I48" s="21">
        <f t="shared" si="3"/>
        <v>45188.610844907409</v>
      </c>
      <c r="J48" s="25">
        <f>VLOOKUP(I48,baro!$A$2:$F$1599,5,TRUE)</f>
        <v>0.76</v>
      </c>
      <c r="K48" s="11">
        <f t="shared" si="1"/>
        <v>1.0000000000000009E-3</v>
      </c>
      <c r="L48" s="10">
        <f t="shared" si="4"/>
        <v>3.1E-2</v>
      </c>
      <c r="M48" s="46"/>
    </row>
    <row r="49" spans="1:13" x14ac:dyDescent="0.4">
      <c r="A49" s="1">
        <f t="shared" si="5"/>
        <v>38</v>
      </c>
      <c r="B49" s="1">
        <f t="shared" si="2"/>
        <v>37.999999999884437</v>
      </c>
      <c r="C49" s="10">
        <f t="shared" si="6"/>
        <v>0.63333333333140729</v>
      </c>
      <c r="D49" s="22">
        <v>45188</v>
      </c>
      <c r="E49" s="15">
        <v>0.61085648148148153</v>
      </c>
      <c r="F49" s="20">
        <v>0</v>
      </c>
      <c r="G49" s="16">
        <v>0.76100000000000001</v>
      </c>
      <c r="H49" s="16">
        <v>33.700000000000003</v>
      </c>
      <c r="I49" s="21">
        <f t="shared" si="3"/>
        <v>45188.610856481479</v>
      </c>
      <c r="J49" s="25">
        <f>VLOOKUP(I49,baro!$A$2:$F$1599,5,TRUE)</f>
        <v>0.76</v>
      </c>
      <c r="K49" s="11">
        <f t="shared" si="1"/>
        <v>1.0000000000000009E-3</v>
      </c>
      <c r="L49" s="10">
        <f t="shared" si="4"/>
        <v>3.1E-2</v>
      </c>
      <c r="M49" s="46"/>
    </row>
    <row r="50" spans="1:13" x14ac:dyDescent="0.4">
      <c r="A50" s="1">
        <f t="shared" si="5"/>
        <v>39</v>
      </c>
      <c r="B50" s="1">
        <f t="shared" si="2"/>
        <v>38.999999999881396</v>
      </c>
      <c r="C50" s="10">
        <f t="shared" si="6"/>
        <v>0.64999999999802327</v>
      </c>
      <c r="D50" s="22">
        <v>45188</v>
      </c>
      <c r="E50" s="15">
        <v>0.61086805555555557</v>
      </c>
      <c r="F50" s="20">
        <v>0</v>
      </c>
      <c r="G50" s="16">
        <v>0.76100000000000001</v>
      </c>
      <c r="H50" s="16">
        <v>33.700000000000003</v>
      </c>
      <c r="I50" s="21">
        <f t="shared" si="3"/>
        <v>45188.610868055555</v>
      </c>
      <c r="J50" s="25">
        <f>VLOOKUP(I50,baro!$A$2:$F$1599,5,TRUE)</f>
        <v>0.76</v>
      </c>
      <c r="K50" s="11">
        <f t="shared" si="1"/>
        <v>1.0000000000000009E-3</v>
      </c>
      <c r="L50" s="10">
        <f t="shared" si="4"/>
        <v>3.1E-2</v>
      </c>
      <c r="M50" s="46"/>
    </row>
    <row r="51" spans="1:13" x14ac:dyDescent="0.4">
      <c r="A51" s="1">
        <f t="shared" si="5"/>
        <v>40</v>
      </c>
      <c r="B51" s="1">
        <f t="shared" si="2"/>
        <v>39.999999999878355</v>
      </c>
      <c r="C51" s="10">
        <f t="shared" si="6"/>
        <v>0.66666666666463925</v>
      </c>
      <c r="D51" s="22">
        <v>45188</v>
      </c>
      <c r="E51" s="15">
        <v>0.61087962962962961</v>
      </c>
      <c r="F51" s="20">
        <v>0</v>
      </c>
      <c r="G51" s="16">
        <v>0.76100000000000001</v>
      </c>
      <c r="H51" s="16">
        <v>33.700000000000003</v>
      </c>
      <c r="I51" s="21">
        <f t="shared" si="3"/>
        <v>45188.610879629632</v>
      </c>
      <c r="J51" s="25">
        <f>VLOOKUP(I51,baro!$A$2:$F$1599,5,TRUE)</f>
        <v>0.76</v>
      </c>
      <c r="K51" s="11">
        <f t="shared" si="1"/>
        <v>1.0000000000000009E-3</v>
      </c>
      <c r="L51" s="10">
        <f t="shared" si="4"/>
        <v>3.1E-2</v>
      </c>
      <c r="M51" s="46"/>
    </row>
    <row r="52" spans="1:13" x14ac:dyDescent="0.4">
      <c r="A52" s="1">
        <f t="shared" si="5"/>
        <v>41</v>
      </c>
      <c r="B52" s="1">
        <f t="shared" si="2"/>
        <v>40.999999999875314</v>
      </c>
      <c r="C52" s="10">
        <f t="shared" si="6"/>
        <v>0.68333333333125523</v>
      </c>
      <c r="D52" s="22">
        <v>45188</v>
      </c>
      <c r="E52" s="15">
        <v>0.61089120370370364</v>
      </c>
      <c r="F52" s="20">
        <v>0</v>
      </c>
      <c r="G52" s="16">
        <v>0.76100000000000001</v>
      </c>
      <c r="H52" s="16">
        <v>33.700000000000003</v>
      </c>
      <c r="I52" s="21">
        <f t="shared" si="3"/>
        <v>45188.610891203702</v>
      </c>
      <c r="J52" s="25">
        <f>VLOOKUP(I52,baro!$A$2:$F$1599,5,TRUE)</f>
        <v>0.76</v>
      </c>
      <c r="K52" s="11">
        <f t="shared" si="1"/>
        <v>1.0000000000000009E-3</v>
      </c>
      <c r="L52" s="10">
        <f t="shared" si="4"/>
        <v>3.1E-2</v>
      </c>
      <c r="M52" s="46"/>
    </row>
    <row r="53" spans="1:13" x14ac:dyDescent="0.4">
      <c r="A53" s="1">
        <f t="shared" si="5"/>
        <v>42</v>
      </c>
      <c r="B53" s="1">
        <f t="shared" si="2"/>
        <v>41.999999999872273</v>
      </c>
      <c r="C53" s="10">
        <f t="shared" si="6"/>
        <v>0.69999999999787121</v>
      </c>
      <c r="D53" s="22">
        <v>45188</v>
      </c>
      <c r="E53" s="15">
        <v>0.61090277777777779</v>
      </c>
      <c r="F53" s="20">
        <v>0</v>
      </c>
      <c r="G53" s="16">
        <v>0.76100000000000001</v>
      </c>
      <c r="H53" s="16">
        <v>33.700000000000003</v>
      </c>
      <c r="I53" s="21">
        <f t="shared" si="3"/>
        <v>45188.610902777778</v>
      </c>
      <c r="J53" s="25">
        <f>VLOOKUP(I53,baro!$A$2:$F$1599,5,TRUE)</f>
        <v>0.76</v>
      </c>
      <c r="K53" s="11">
        <f t="shared" si="1"/>
        <v>1.0000000000000009E-3</v>
      </c>
      <c r="L53" s="10">
        <f t="shared" si="4"/>
        <v>3.1E-2</v>
      </c>
      <c r="M53" s="46"/>
    </row>
    <row r="54" spans="1:13" x14ac:dyDescent="0.4">
      <c r="A54" s="1">
        <f t="shared" si="5"/>
        <v>43</v>
      </c>
      <c r="B54" s="1">
        <f t="shared" si="2"/>
        <v>42.999999999869232</v>
      </c>
      <c r="C54" s="10">
        <f t="shared" si="6"/>
        <v>0.7166666666644872</v>
      </c>
      <c r="D54" s="22">
        <v>45188</v>
      </c>
      <c r="E54" s="15">
        <v>0.61091435185185183</v>
      </c>
      <c r="F54" s="20">
        <v>0</v>
      </c>
      <c r="G54" s="16">
        <v>0.76100000000000001</v>
      </c>
      <c r="H54" s="16">
        <v>33.700000000000003</v>
      </c>
      <c r="I54" s="21">
        <f t="shared" si="3"/>
        <v>45188.610914351855</v>
      </c>
      <c r="J54" s="25">
        <f>VLOOKUP(I54,baro!$A$2:$F$1599,5,TRUE)</f>
        <v>0.76</v>
      </c>
      <c r="K54" s="11">
        <f t="shared" si="1"/>
        <v>1.0000000000000009E-3</v>
      </c>
      <c r="L54" s="10">
        <f t="shared" si="4"/>
        <v>3.1E-2</v>
      </c>
      <c r="M54" s="46"/>
    </row>
    <row r="55" spans="1:13" x14ac:dyDescent="0.4">
      <c r="A55" s="1">
        <f t="shared" si="5"/>
        <v>44</v>
      </c>
      <c r="B55" s="1">
        <f t="shared" si="2"/>
        <v>43.999999999866191</v>
      </c>
      <c r="C55" s="10">
        <f t="shared" si="6"/>
        <v>0.73333333333110318</v>
      </c>
      <c r="D55" s="22">
        <v>45188</v>
      </c>
      <c r="E55" s="15">
        <v>0.61092592592592598</v>
      </c>
      <c r="F55" s="20">
        <v>0</v>
      </c>
      <c r="G55" s="16">
        <v>0.76100000000000001</v>
      </c>
      <c r="H55" s="16">
        <v>33.700000000000003</v>
      </c>
      <c r="I55" s="21">
        <f t="shared" si="3"/>
        <v>45188.610925925925</v>
      </c>
      <c r="J55" s="25">
        <f>VLOOKUP(I55,baro!$A$2:$F$1599,5,TRUE)</f>
        <v>0.76</v>
      </c>
      <c r="K55" s="11">
        <f t="shared" si="1"/>
        <v>1.0000000000000009E-3</v>
      </c>
      <c r="L55" s="10">
        <f t="shared" si="4"/>
        <v>3.1E-2</v>
      </c>
      <c r="M55" s="46"/>
    </row>
    <row r="56" spans="1:13" x14ac:dyDescent="0.4">
      <c r="A56" s="1">
        <f t="shared" si="5"/>
        <v>45</v>
      </c>
      <c r="B56" s="1">
        <f t="shared" si="2"/>
        <v>44.999999999863149</v>
      </c>
      <c r="C56" s="10">
        <f t="shared" si="6"/>
        <v>0.74999999999771916</v>
      </c>
      <c r="D56" s="22">
        <v>45188</v>
      </c>
      <c r="E56" s="15">
        <v>0.61093750000000002</v>
      </c>
      <c r="F56" s="20">
        <v>0</v>
      </c>
      <c r="G56" s="16">
        <v>0.76100000000000001</v>
      </c>
      <c r="H56" s="16">
        <v>33.700000000000003</v>
      </c>
      <c r="I56" s="21">
        <f t="shared" si="3"/>
        <v>45188.610937500001</v>
      </c>
      <c r="J56" s="25">
        <f>VLOOKUP(I56,baro!$A$2:$F$1599,5,TRUE)</f>
        <v>0.76</v>
      </c>
      <c r="K56" s="11">
        <f t="shared" si="1"/>
        <v>1.0000000000000009E-3</v>
      </c>
      <c r="L56" s="10">
        <f t="shared" si="4"/>
        <v>3.1E-2</v>
      </c>
      <c r="M56" s="46"/>
    </row>
    <row r="57" spans="1:13" x14ac:dyDescent="0.4">
      <c r="A57" s="1">
        <f t="shared" si="5"/>
        <v>46</v>
      </c>
      <c r="B57" s="1">
        <f t="shared" si="2"/>
        <v>45.999999999860108</v>
      </c>
      <c r="C57" s="10">
        <f t="shared" si="6"/>
        <v>0.76666666666433514</v>
      </c>
      <c r="D57" s="22">
        <v>45188</v>
      </c>
      <c r="E57" s="15">
        <v>0.61094907407407406</v>
      </c>
      <c r="F57" s="20">
        <v>0</v>
      </c>
      <c r="G57" s="16">
        <v>0.76100000000000001</v>
      </c>
      <c r="H57" s="16">
        <v>33.700000000000003</v>
      </c>
      <c r="I57" s="21">
        <f t="shared" si="3"/>
        <v>45188.610949074071</v>
      </c>
      <c r="J57" s="25">
        <f>VLOOKUP(I57,baro!$A$2:$F$1599,5,TRUE)</f>
        <v>0.76</v>
      </c>
      <c r="K57" s="11">
        <f t="shared" si="1"/>
        <v>1.0000000000000009E-3</v>
      </c>
      <c r="L57" s="10">
        <f t="shared" si="4"/>
        <v>3.1E-2</v>
      </c>
      <c r="M57" s="46"/>
    </row>
    <row r="58" spans="1:13" x14ac:dyDescent="0.4">
      <c r="A58" s="1">
        <f t="shared" si="5"/>
        <v>47</v>
      </c>
      <c r="B58" s="1">
        <f t="shared" si="2"/>
        <v>46.999999999857067</v>
      </c>
      <c r="C58" s="10">
        <f t="shared" si="6"/>
        <v>0.78333333333095112</v>
      </c>
      <c r="D58" s="22">
        <v>45188</v>
      </c>
      <c r="E58" s="15">
        <v>0.6109606481481481</v>
      </c>
      <c r="F58" s="20">
        <v>0</v>
      </c>
      <c r="G58" s="16">
        <v>0.76100000000000001</v>
      </c>
      <c r="H58" s="16">
        <v>33.700000000000003</v>
      </c>
      <c r="I58" s="21">
        <f t="shared" si="3"/>
        <v>45188.610960648148</v>
      </c>
      <c r="J58" s="25">
        <f>VLOOKUP(I58,baro!$A$2:$F$1599,5,TRUE)</f>
        <v>0.76</v>
      </c>
      <c r="K58" s="11">
        <f t="shared" si="1"/>
        <v>1.0000000000000009E-3</v>
      </c>
      <c r="L58" s="10">
        <f t="shared" si="4"/>
        <v>3.1E-2</v>
      </c>
      <c r="M58" s="46"/>
    </row>
    <row r="59" spans="1:13" x14ac:dyDescent="0.4">
      <c r="A59" s="1">
        <f t="shared" si="5"/>
        <v>48</v>
      </c>
      <c r="B59" s="1">
        <f t="shared" si="2"/>
        <v>47.999999999854026</v>
      </c>
      <c r="C59" s="10">
        <f t="shared" si="6"/>
        <v>0.7999999999975671</v>
      </c>
      <c r="D59" s="22">
        <v>45188</v>
      </c>
      <c r="E59" s="15">
        <v>0.61097222222222225</v>
      </c>
      <c r="F59" s="20">
        <v>0</v>
      </c>
      <c r="G59" s="16">
        <v>0.76100000000000001</v>
      </c>
      <c r="H59" s="16">
        <v>33.700000000000003</v>
      </c>
      <c r="I59" s="21">
        <f t="shared" si="3"/>
        <v>45188.610972222225</v>
      </c>
      <c r="J59" s="25">
        <f>VLOOKUP(I59,baro!$A$2:$F$1599,5,TRUE)</f>
        <v>0.76</v>
      </c>
      <c r="K59" s="11">
        <f t="shared" si="1"/>
        <v>1.0000000000000009E-3</v>
      </c>
      <c r="L59" s="10">
        <f t="shared" si="4"/>
        <v>3.1E-2</v>
      </c>
      <c r="M59" s="46"/>
    </row>
    <row r="60" spans="1:13" x14ac:dyDescent="0.4">
      <c r="A60" s="1">
        <f t="shared" si="5"/>
        <v>49</v>
      </c>
      <c r="B60" s="1">
        <f t="shared" si="2"/>
        <v>48.999999999850985</v>
      </c>
      <c r="C60" s="10">
        <f t="shared" si="6"/>
        <v>0.81666666666418308</v>
      </c>
      <c r="D60" s="22">
        <v>45188</v>
      </c>
      <c r="E60" s="15">
        <v>0.61098379629629629</v>
      </c>
      <c r="F60" s="20">
        <v>0</v>
      </c>
      <c r="G60" s="16">
        <v>0.76200000000000001</v>
      </c>
      <c r="H60" s="16">
        <v>33.700000000000003</v>
      </c>
      <c r="I60" s="21">
        <f t="shared" si="3"/>
        <v>45188.610983796294</v>
      </c>
      <c r="J60" s="25">
        <f>VLOOKUP(I60,baro!$A$2:$F$1599,5,TRUE)</f>
        <v>0.76</v>
      </c>
      <c r="K60" s="11">
        <f t="shared" si="1"/>
        <v>2.0000000000000018E-3</v>
      </c>
      <c r="L60" s="10">
        <f t="shared" si="4"/>
        <v>3.2000000000000001E-2</v>
      </c>
      <c r="M60" s="46"/>
    </row>
    <row r="61" spans="1:13" x14ac:dyDescent="0.4">
      <c r="A61" s="1">
        <f t="shared" si="5"/>
        <v>50</v>
      </c>
      <c r="B61" s="1">
        <f t="shared" si="2"/>
        <v>49.999999999847944</v>
      </c>
      <c r="C61" s="10">
        <f t="shared" si="6"/>
        <v>0.83333333333079906</v>
      </c>
      <c r="D61" s="22">
        <v>45188</v>
      </c>
      <c r="E61" s="15">
        <v>0.61099537037037044</v>
      </c>
      <c r="F61" s="20">
        <v>0</v>
      </c>
      <c r="G61" s="16">
        <v>0.76200000000000001</v>
      </c>
      <c r="H61" s="16">
        <v>33.700000000000003</v>
      </c>
      <c r="I61" s="21">
        <f t="shared" si="3"/>
        <v>45188.610995370371</v>
      </c>
      <c r="J61" s="25">
        <f>VLOOKUP(I61,baro!$A$2:$F$1599,5,TRUE)</f>
        <v>0.76</v>
      </c>
      <c r="K61" s="11">
        <f t="shared" si="1"/>
        <v>2.0000000000000018E-3</v>
      </c>
      <c r="L61" s="10">
        <f t="shared" si="4"/>
        <v>3.2000000000000001E-2</v>
      </c>
      <c r="M61" s="46"/>
    </row>
    <row r="62" spans="1:13" x14ac:dyDescent="0.4">
      <c r="A62" s="1">
        <f t="shared" si="5"/>
        <v>51</v>
      </c>
      <c r="B62" s="1">
        <f t="shared" si="2"/>
        <v>50.999999999844903</v>
      </c>
      <c r="C62" s="10">
        <f t="shared" si="6"/>
        <v>0.84999999999741505</v>
      </c>
      <c r="D62" s="22">
        <v>45188</v>
      </c>
      <c r="E62" s="15">
        <v>0.61100694444444448</v>
      </c>
      <c r="F62" s="20">
        <v>0</v>
      </c>
      <c r="G62" s="16">
        <v>0.76200000000000001</v>
      </c>
      <c r="H62" s="16">
        <v>33.700000000000003</v>
      </c>
      <c r="I62" s="21">
        <f t="shared" si="3"/>
        <v>45188.611006944448</v>
      </c>
      <c r="J62" s="25">
        <f>VLOOKUP(I62,baro!$A$2:$F$1599,5,TRUE)</f>
        <v>0.76</v>
      </c>
      <c r="K62" s="11">
        <f t="shared" si="1"/>
        <v>2.0000000000000018E-3</v>
      </c>
      <c r="L62" s="10">
        <f t="shared" si="4"/>
        <v>3.2000000000000001E-2</v>
      </c>
      <c r="M62" s="46"/>
    </row>
    <row r="63" spans="1:13" x14ac:dyDescent="0.4">
      <c r="A63" s="1">
        <f t="shared" si="5"/>
        <v>52</v>
      </c>
      <c r="B63" s="1">
        <f t="shared" si="2"/>
        <v>51.999999999841862</v>
      </c>
      <c r="C63" s="10">
        <f t="shared" si="6"/>
        <v>0.86666666666403103</v>
      </c>
      <c r="D63" s="22">
        <v>45188</v>
      </c>
      <c r="E63" s="15">
        <v>0.61101851851851852</v>
      </c>
      <c r="F63" s="20">
        <v>0</v>
      </c>
      <c r="G63" s="16">
        <v>0.76200000000000001</v>
      </c>
      <c r="H63" s="16">
        <v>33.700000000000003</v>
      </c>
      <c r="I63" s="21">
        <f t="shared" si="3"/>
        <v>45188.611018518517</v>
      </c>
      <c r="J63" s="25">
        <f>VLOOKUP(I63,baro!$A$2:$F$1599,5,TRUE)</f>
        <v>0.76</v>
      </c>
      <c r="K63" s="11">
        <f t="shared" si="1"/>
        <v>2.0000000000000018E-3</v>
      </c>
      <c r="L63" s="10">
        <f t="shared" si="4"/>
        <v>3.2000000000000001E-2</v>
      </c>
      <c r="M63" s="46"/>
    </row>
    <row r="64" spans="1:13" x14ac:dyDescent="0.4">
      <c r="A64" s="1">
        <f t="shared" si="5"/>
        <v>53</v>
      </c>
      <c r="B64" s="1">
        <f t="shared" si="2"/>
        <v>52.99999999983882</v>
      </c>
      <c r="C64" s="10">
        <f t="shared" si="6"/>
        <v>0.88333333333064701</v>
      </c>
      <c r="D64" s="22">
        <v>45188</v>
      </c>
      <c r="E64" s="15">
        <v>0.61103009259259256</v>
      </c>
      <c r="F64" s="20">
        <v>0</v>
      </c>
      <c r="G64" s="16">
        <v>0.76200000000000001</v>
      </c>
      <c r="H64" s="16">
        <v>33.700000000000003</v>
      </c>
      <c r="I64" s="21">
        <f t="shared" si="3"/>
        <v>45188.611030092594</v>
      </c>
      <c r="J64" s="25">
        <f>VLOOKUP(I64,baro!$A$2:$F$1599,5,TRUE)</f>
        <v>0.76</v>
      </c>
      <c r="K64" s="11">
        <f t="shared" si="1"/>
        <v>2.0000000000000018E-3</v>
      </c>
      <c r="L64" s="10">
        <f t="shared" si="4"/>
        <v>3.2000000000000001E-2</v>
      </c>
      <c r="M64" s="46"/>
    </row>
    <row r="65" spans="1:13" x14ac:dyDescent="0.4">
      <c r="A65" s="1">
        <f t="shared" si="5"/>
        <v>54</v>
      </c>
      <c r="B65" s="1">
        <f t="shared" si="2"/>
        <v>53.999999999835779</v>
      </c>
      <c r="C65" s="10">
        <f t="shared" si="6"/>
        <v>0.89999999999726299</v>
      </c>
      <c r="D65" s="22">
        <v>45188</v>
      </c>
      <c r="E65" s="15">
        <v>0.61104166666666659</v>
      </c>
      <c r="F65" s="20">
        <v>0</v>
      </c>
      <c r="G65" s="16">
        <v>0.76200000000000001</v>
      </c>
      <c r="H65" s="16">
        <v>33.700000000000003</v>
      </c>
      <c r="I65" s="21">
        <f t="shared" si="3"/>
        <v>45188.611041666663</v>
      </c>
      <c r="J65" s="25">
        <f>VLOOKUP(I65,baro!$A$2:$F$1599,5,TRUE)</f>
        <v>0.76</v>
      </c>
      <c r="K65" s="11">
        <f t="shared" si="1"/>
        <v>2.0000000000000018E-3</v>
      </c>
      <c r="L65" s="10">
        <f t="shared" si="4"/>
        <v>3.2000000000000001E-2</v>
      </c>
      <c r="M65" s="46"/>
    </row>
    <row r="66" spans="1:13" x14ac:dyDescent="0.4">
      <c r="A66" s="1">
        <f t="shared" si="5"/>
        <v>55</v>
      </c>
      <c r="B66" s="1">
        <f t="shared" si="2"/>
        <v>54.999999999832738</v>
      </c>
      <c r="C66" s="10">
        <f t="shared" si="6"/>
        <v>0.91666666666387897</v>
      </c>
      <c r="D66" s="22">
        <v>45188</v>
      </c>
      <c r="E66" s="15">
        <v>0.61105324074074074</v>
      </c>
      <c r="F66" s="20">
        <v>0</v>
      </c>
      <c r="G66" s="16">
        <v>0.76200000000000001</v>
      </c>
      <c r="H66" s="16">
        <v>33.700000000000003</v>
      </c>
      <c r="I66" s="21">
        <f t="shared" si="3"/>
        <v>45188.61105324074</v>
      </c>
      <c r="J66" s="25">
        <f>VLOOKUP(I66,baro!$A$2:$F$1599,5,TRUE)</f>
        <v>0.76</v>
      </c>
      <c r="K66" s="11">
        <f t="shared" si="1"/>
        <v>2.0000000000000018E-3</v>
      </c>
      <c r="L66" s="10">
        <f t="shared" si="4"/>
        <v>3.2000000000000001E-2</v>
      </c>
      <c r="M66" s="46"/>
    </row>
    <row r="67" spans="1:13" x14ac:dyDescent="0.4">
      <c r="A67" s="1">
        <f t="shared" si="5"/>
        <v>56</v>
      </c>
      <c r="B67" s="1">
        <f t="shared" si="2"/>
        <v>55.999999999829697</v>
      </c>
      <c r="C67" s="10">
        <f t="shared" si="6"/>
        <v>0.93333333333049495</v>
      </c>
      <c r="D67" s="22">
        <v>45188</v>
      </c>
      <c r="E67" s="15">
        <v>0.61106481481481478</v>
      </c>
      <c r="F67" s="20">
        <v>0</v>
      </c>
      <c r="G67" s="16">
        <v>0.76200000000000001</v>
      </c>
      <c r="H67" s="16">
        <v>33.700000000000003</v>
      </c>
      <c r="I67" s="21">
        <f t="shared" si="3"/>
        <v>45188.611064814817</v>
      </c>
      <c r="J67" s="25">
        <f>VLOOKUP(I67,baro!$A$2:$F$1599,5,TRUE)</f>
        <v>0.76</v>
      </c>
      <c r="K67" s="11">
        <f t="shared" si="1"/>
        <v>2.0000000000000018E-3</v>
      </c>
      <c r="L67" s="10">
        <f t="shared" si="4"/>
        <v>3.2000000000000001E-2</v>
      </c>
      <c r="M67" s="46"/>
    </row>
    <row r="68" spans="1:13" x14ac:dyDescent="0.4">
      <c r="A68" s="1">
        <f t="shared" si="5"/>
        <v>57</v>
      </c>
      <c r="B68" s="1">
        <f t="shared" si="2"/>
        <v>56.999999999826656</v>
      </c>
      <c r="C68" s="10">
        <f t="shared" si="6"/>
        <v>0.94999999999711093</v>
      </c>
      <c r="D68" s="22">
        <v>45188</v>
      </c>
      <c r="E68" s="15">
        <v>0.61107638888888893</v>
      </c>
      <c r="F68" s="20">
        <v>0</v>
      </c>
      <c r="G68" s="16">
        <v>0.76200000000000001</v>
      </c>
      <c r="H68" s="16">
        <v>33.700000000000003</v>
      </c>
      <c r="I68" s="21">
        <f t="shared" si="3"/>
        <v>45188.611076388886</v>
      </c>
      <c r="J68" s="25">
        <f>VLOOKUP(I68,baro!$A$2:$F$1599,5,TRUE)</f>
        <v>0.76</v>
      </c>
      <c r="K68" s="11">
        <f t="shared" si="1"/>
        <v>2.0000000000000018E-3</v>
      </c>
      <c r="L68" s="10">
        <f t="shared" si="4"/>
        <v>3.2000000000000001E-2</v>
      </c>
      <c r="M68" s="46"/>
    </row>
    <row r="69" spans="1:13" x14ac:dyDescent="0.4">
      <c r="A69" s="1">
        <f t="shared" si="5"/>
        <v>58</v>
      </c>
      <c r="B69" s="1">
        <f t="shared" si="2"/>
        <v>57.999999999823615</v>
      </c>
      <c r="C69" s="10">
        <f t="shared" si="6"/>
        <v>0.96666666666372691</v>
      </c>
      <c r="D69" s="22">
        <v>45188</v>
      </c>
      <c r="E69" s="15">
        <v>0.61108796296296297</v>
      </c>
      <c r="F69" s="20">
        <v>0</v>
      </c>
      <c r="G69" s="16">
        <v>0.76200000000000001</v>
      </c>
      <c r="H69" s="16">
        <v>33.700000000000003</v>
      </c>
      <c r="I69" s="21">
        <f t="shared" si="3"/>
        <v>45188.611087962963</v>
      </c>
      <c r="J69" s="25">
        <f>VLOOKUP(I69,baro!$A$2:$F$1599,5,TRUE)</f>
        <v>0.76</v>
      </c>
      <c r="K69" s="11">
        <f t="shared" si="1"/>
        <v>2.0000000000000018E-3</v>
      </c>
      <c r="L69" s="10">
        <f t="shared" si="4"/>
        <v>3.2000000000000001E-2</v>
      </c>
      <c r="M69" s="46"/>
    </row>
    <row r="70" spans="1:13" x14ac:dyDescent="0.4">
      <c r="A70" s="1">
        <f t="shared" si="5"/>
        <v>59</v>
      </c>
      <c r="B70" s="1">
        <f t="shared" si="2"/>
        <v>58.999999999820574</v>
      </c>
      <c r="C70" s="10">
        <f t="shared" si="6"/>
        <v>0.9833333333303429</v>
      </c>
      <c r="D70" s="22">
        <v>45188</v>
      </c>
      <c r="E70" s="15">
        <v>0.61109953703703701</v>
      </c>
      <c r="F70" s="20">
        <v>0</v>
      </c>
      <c r="G70" s="16">
        <v>0.76200000000000001</v>
      </c>
      <c r="H70" s="16">
        <v>33.700000000000003</v>
      </c>
      <c r="I70" s="21">
        <f t="shared" si="3"/>
        <v>45188.61109953704</v>
      </c>
      <c r="J70" s="25">
        <f>VLOOKUP(I70,baro!$A$2:$F$1599,5,TRUE)</f>
        <v>0.76</v>
      </c>
      <c r="K70" s="11">
        <f t="shared" si="1"/>
        <v>2.0000000000000018E-3</v>
      </c>
      <c r="L70" s="10">
        <f t="shared" si="4"/>
        <v>3.2000000000000001E-2</v>
      </c>
      <c r="M70" s="46"/>
    </row>
    <row r="71" spans="1:13" x14ac:dyDescent="0.4">
      <c r="A71" s="1">
        <f t="shared" si="5"/>
        <v>60</v>
      </c>
      <c r="B71" s="1">
        <f t="shared" si="2"/>
        <v>59.999999999817533</v>
      </c>
      <c r="C71" s="10">
        <f t="shared" si="6"/>
        <v>0.99999999999695888</v>
      </c>
      <c r="D71" s="22">
        <v>45188</v>
      </c>
      <c r="E71" s="15">
        <v>0.61111111111111105</v>
      </c>
      <c r="F71" s="20">
        <v>0</v>
      </c>
      <c r="G71" s="16">
        <v>0.76200000000000001</v>
      </c>
      <c r="H71" s="16">
        <v>33.700000000000003</v>
      </c>
      <c r="I71" s="21">
        <f t="shared" si="3"/>
        <v>45188.611111111109</v>
      </c>
      <c r="J71" s="25">
        <f>VLOOKUP(I71,baro!$A$2:$F$1599,5,TRUE)</f>
        <v>0.76</v>
      </c>
      <c r="K71" s="11">
        <f t="shared" si="1"/>
        <v>2.0000000000000018E-3</v>
      </c>
      <c r="L71" s="10">
        <f t="shared" si="4"/>
        <v>3.2000000000000001E-2</v>
      </c>
      <c r="M71" s="46"/>
    </row>
    <row r="72" spans="1:13" x14ac:dyDescent="0.4">
      <c r="A72" s="1">
        <f t="shared" si="5"/>
        <v>61</v>
      </c>
      <c r="B72" s="1">
        <f t="shared" si="2"/>
        <v>60.999999999814492</v>
      </c>
      <c r="C72" s="10">
        <f t="shared" si="6"/>
        <v>1.0166666666635749</v>
      </c>
      <c r="D72" s="22">
        <v>45188</v>
      </c>
      <c r="E72" s="15">
        <v>0.6111226851851852</v>
      </c>
      <c r="F72" s="20">
        <v>0</v>
      </c>
      <c r="G72" s="16">
        <v>0.76200000000000001</v>
      </c>
      <c r="H72" s="16">
        <v>33.700000000000003</v>
      </c>
      <c r="I72" s="21">
        <f t="shared" si="3"/>
        <v>45188.611122685186</v>
      </c>
      <c r="J72" s="25">
        <f>VLOOKUP(I72,baro!$A$2:$F$1599,5,TRUE)</f>
        <v>0.76</v>
      </c>
      <c r="K72" s="11">
        <f t="shared" si="1"/>
        <v>2.0000000000000018E-3</v>
      </c>
      <c r="L72" s="10">
        <f t="shared" si="4"/>
        <v>3.2000000000000001E-2</v>
      </c>
      <c r="M72" s="46"/>
    </row>
    <row r="73" spans="1:13" x14ac:dyDescent="0.4">
      <c r="A73" s="1">
        <f t="shared" si="5"/>
        <v>62</v>
      </c>
      <c r="B73" s="1">
        <f t="shared" si="2"/>
        <v>61.99999999981145</v>
      </c>
      <c r="C73" s="10">
        <f t="shared" si="6"/>
        <v>1.0333333333301908</v>
      </c>
      <c r="D73" s="22">
        <v>45188</v>
      </c>
      <c r="E73" s="15">
        <v>0.61113425925925924</v>
      </c>
      <c r="F73" s="20">
        <v>0</v>
      </c>
      <c r="G73" s="16">
        <v>0.76200000000000001</v>
      </c>
      <c r="H73" s="16">
        <v>33.700000000000003</v>
      </c>
      <c r="I73" s="21">
        <f t="shared" si="3"/>
        <v>45188.611134259256</v>
      </c>
      <c r="J73" s="25">
        <f>VLOOKUP(I73,baro!$A$2:$F$1599,5,TRUE)</f>
        <v>0.76</v>
      </c>
      <c r="K73" s="11">
        <f t="shared" si="1"/>
        <v>2.0000000000000018E-3</v>
      </c>
      <c r="L73" s="10">
        <f t="shared" si="4"/>
        <v>3.2000000000000001E-2</v>
      </c>
      <c r="M73" s="46"/>
    </row>
    <row r="74" spans="1:13" x14ac:dyDescent="0.4">
      <c r="A74" s="1">
        <f t="shared" si="5"/>
        <v>63</v>
      </c>
      <c r="B74" s="1">
        <f t="shared" si="2"/>
        <v>62.999999999808409</v>
      </c>
      <c r="C74" s="10">
        <f t="shared" si="6"/>
        <v>1.0499999999968068</v>
      </c>
      <c r="D74" s="22">
        <v>45188</v>
      </c>
      <c r="E74" s="15">
        <v>0.61114583333333339</v>
      </c>
      <c r="F74" s="20">
        <v>0</v>
      </c>
      <c r="G74" s="16">
        <v>0.76200000000000001</v>
      </c>
      <c r="H74" s="16">
        <v>33.700000000000003</v>
      </c>
      <c r="I74" s="21">
        <f t="shared" si="3"/>
        <v>45188.611145833333</v>
      </c>
      <c r="J74" s="25">
        <f>VLOOKUP(I74,baro!$A$2:$F$1599,5,TRUE)</f>
        <v>0.76</v>
      </c>
      <c r="K74" s="11">
        <f t="shared" si="1"/>
        <v>2.0000000000000018E-3</v>
      </c>
      <c r="L74" s="10">
        <f t="shared" si="4"/>
        <v>3.2000000000000001E-2</v>
      </c>
      <c r="M74" s="46"/>
    </row>
    <row r="75" spans="1:13" x14ac:dyDescent="0.4">
      <c r="A75" s="1">
        <f t="shared" si="5"/>
        <v>64</v>
      </c>
      <c r="B75" s="1">
        <f t="shared" si="2"/>
        <v>63.999999999805368</v>
      </c>
      <c r="C75" s="10">
        <f t="shared" si="6"/>
        <v>1.0666666666634228</v>
      </c>
      <c r="D75" s="22">
        <v>45188</v>
      </c>
      <c r="E75" s="15">
        <v>0.61115740740740743</v>
      </c>
      <c r="F75" s="20">
        <v>0</v>
      </c>
      <c r="G75" s="16">
        <v>0.76200000000000001</v>
      </c>
      <c r="H75" s="16">
        <v>33.700000000000003</v>
      </c>
      <c r="I75" s="21">
        <f t="shared" si="3"/>
        <v>45188.611157407409</v>
      </c>
      <c r="J75" s="25">
        <f>VLOOKUP(I75,baro!$A$2:$F$1599,5,TRUE)</f>
        <v>0.76</v>
      </c>
      <c r="K75" s="11">
        <f t="shared" ref="K75:K138" si="8">G75-J75</f>
        <v>2.0000000000000018E-3</v>
      </c>
      <c r="L75" s="10">
        <f t="shared" ref="L75:L138" si="9">IF(K75&lt;0,"-",$B$2+K75)</f>
        <v>3.2000000000000001E-2</v>
      </c>
      <c r="M75" s="46"/>
    </row>
    <row r="76" spans="1:13" x14ac:dyDescent="0.4">
      <c r="A76" s="1">
        <f t="shared" si="5"/>
        <v>65</v>
      </c>
      <c r="B76" s="1">
        <f t="shared" ref="B76:B139" si="10">A76*$F$3</f>
        <v>64.999999999802327</v>
      </c>
      <c r="C76" s="10">
        <f t="shared" si="6"/>
        <v>1.0833333333300388</v>
      </c>
      <c r="D76" s="22">
        <v>45188</v>
      </c>
      <c r="E76" s="15">
        <v>0.61116898148148147</v>
      </c>
      <c r="F76" s="20">
        <v>0</v>
      </c>
      <c r="G76" s="16">
        <v>0.76100000000000001</v>
      </c>
      <c r="H76" s="16">
        <v>33.6</v>
      </c>
      <c r="I76" s="21">
        <f t="shared" ref="I76:I139" si="11">D76+E76+F76/24/60/60/1000</f>
        <v>45188.611168981479</v>
      </c>
      <c r="J76" s="25">
        <f>VLOOKUP(I76,baro!$A$2:$F$1599,5,TRUE)</f>
        <v>0.76</v>
      </c>
      <c r="K76" s="11">
        <f t="shared" si="8"/>
        <v>1.0000000000000009E-3</v>
      </c>
      <c r="L76" s="10">
        <f t="shared" si="9"/>
        <v>3.1E-2</v>
      </c>
      <c r="M76" s="46"/>
    </row>
    <row r="77" spans="1:13" x14ac:dyDescent="0.4">
      <c r="A77" s="1">
        <f t="shared" ref="A77:A140" si="12">A76+1</f>
        <v>66</v>
      </c>
      <c r="B77" s="1">
        <f t="shared" si="10"/>
        <v>65.999999999799286</v>
      </c>
      <c r="C77" s="10">
        <f t="shared" ref="C77:C140" si="13">B77/60</f>
        <v>1.0999999999966548</v>
      </c>
      <c r="D77" s="22">
        <v>45188</v>
      </c>
      <c r="E77" s="15">
        <v>0.6111805555555555</v>
      </c>
      <c r="F77" s="20">
        <v>0</v>
      </c>
      <c r="G77" s="16">
        <v>0.76100000000000001</v>
      </c>
      <c r="H77" s="16">
        <v>33.6</v>
      </c>
      <c r="I77" s="21">
        <f t="shared" si="11"/>
        <v>45188.611180555556</v>
      </c>
      <c r="J77" s="25">
        <f>VLOOKUP(I77,baro!$A$2:$F$1599,5,TRUE)</f>
        <v>0.76</v>
      </c>
      <c r="K77" s="11">
        <f t="shared" si="8"/>
        <v>1.0000000000000009E-3</v>
      </c>
      <c r="L77" s="10">
        <f t="shared" si="9"/>
        <v>3.1E-2</v>
      </c>
      <c r="M77" s="46"/>
    </row>
    <row r="78" spans="1:13" x14ac:dyDescent="0.4">
      <c r="A78" s="1">
        <f t="shared" si="12"/>
        <v>67</v>
      </c>
      <c r="B78" s="1">
        <f t="shared" si="10"/>
        <v>66.999999999796245</v>
      </c>
      <c r="C78" s="10">
        <f t="shared" si="13"/>
        <v>1.1166666666632707</v>
      </c>
      <c r="D78" s="22">
        <v>45188</v>
      </c>
      <c r="E78" s="15">
        <v>0.61119212962962965</v>
      </c>
      <c r="F78" s="20">
        <v>0</v>
      </c>
      <c r="G78" s="16">
        <v>0.76100000000000001</v>
      </c>
      <c r="H78" s="16">
        <v>33.6</v>
      </c>
      <c r="I78" s="21">
        <f t="shared" si="11"/>
        <v>45188.611192129632</v>
      </c>
      <c r="J78" s="25">
        <f>VLOOKUP(I78,baro!$A$2:$F$1599,5,TRUE)</f>
        <v>0.76</v>
      </c>
      <c r="K78" s="11">
        <f t="shared" si="8"/>
        <v>1.0000000000000009E-3</v>
      </c>
      <c r="L78" s="10">
        <f t="shared" si="9"/>
        <v>3.1E-2</v>
      </c>
      <c r="M78" s="46"/>
    </row>
    <row r="79" spans="1:13" x14ac:dyDescent="0.4">
      <c r="A79" s="1">
        <f t="shared" si="12"/>
        <v>68</v>
      </c>
      <c r="B79" s="1">
        <f t="shared" si="10"/>
        <v>67.999999999793204</v>
      </c>
      <c r="C79" s="10">
        <f t="shared" si="13"/>
        <v>1.1333333333298867</v>
      </c>
      <c r="D79" s="22">
        <v>45188</v>
      </c>
      <c r="E79" s="15">
        <v>0.61120370370370369</v>
      </c>
      <c r="F79" s="20">
        <v>0</v>
      </c>
      <c r="G79" s="16">
        <v>0.76100000000000001</v>
      </c>
      <c r="H79" s="16">
        <v>33.6</v>
      </c>
      <c r="I79" s="21">
        <f t="shared" si="11"/>
        <v>45188.611203703702</v>
      </c>
      <c r="J79" s="25">
        <f>VLOOKUP(I79,baro!$A$2:$F$1599,5,TRUE)</f>
        <v>0.76</v>
      </c>
      <c r="K79" s="11">
        <f t="shared" si="8"/>
        <v>1.0000000000000009E-3</v>
      </c>
      <c r="L79" s="10">
        <f t="shared" si="9"/>
        <v>3.1E-2</v>
      </c>
      <c r="M79" s="46"/>
    </row>
    <row r="80" spans="1:13" x14ac:dyDescent="0.4">
      <c r="A80" s="1">
        <f t="shared" si="12"/>
        <v>69</v>
      </c>
      <c r="B80" s="1">
        <f t="shared" si="10"/>
        <v>68.999999999790163</v>
      </c>
      <c r="C80" s="10">
        <f t="shared" si="13"/>
        <v>1.1499999999965027</v>
      </c>
      <c r="D80" s="22">
        <v>45188</v>
      </c>
      <c r="E80" s="15">
        <v>0.61121527777777784</v>
      </c>
      <c r="F80" s="20">
        <v>0</v>
      </c>
      <c r="G80" s="16">
        <v>0.76100000000000001</v>
      </c>
      <c r="H80" s="16">
        <v>33.6</v>
      </c>
      <c r="I80" s="21">
        <f t="shared" si="11"/>
        <v>45188.611215277779</v>
      </c>
      <c r="J80" s="25">
        <f>VLOOKUP(I80,baro!$A$2:$F$1599,5,TRUE)</f>
        <v>0.76</v>
      </c>
      <c r="K80" s="11">
        <f t="shared" si="8"/>
        <v>1.0000000000000009E-3</v>
      </c>
      <c r="L80" s="10">
        <f t="shared" si="9"/>
        <v>3.1E-2</v>
      </c>
      <c r="M80" s="46"/>
    </row>
    <row r="81" spans="1:13" x14ac:dyDescent="0.4">
      <c r="A81" s="1">
        <f t="shared" si="12"/>
        <v>70</v>
      </c>
      <c r="B81" s="1">
        <f t="shared" si="10"/>
        <v>69.999999999787121</v>
      </c>
      <c r="C81" s="10">
        <f t="shared" si="13"/>
        <v>1.1666666666631187</v>
      </c>
      <c r="D81" s="22">
        <v>45188</v>
      </c>
      <c r="E81" s="15">
        <v>0.61122685185185188</v>
      </c>
      <c r="F81" s="20">
        <v>0</v>
      </c>
      <c r="G81" s="16">
        <v>0.76100000000000001</v>
      </c>
      <c r="H81" s="16">
        <v>33.6</v>
      </c>
      <c r="I81" s="21">
        <f t="shared" si="11"/>
        <v>45188.611226851855</v>
      </c>
      <c r="J81" s="25">
        <f>VLOOKUP(I81,baro!$A$2:$F$1599,5,TRUE)</f>
        <v>0.76</v>
      </c>
      <c r="K81" s="11">
        <f t="shared" si="8"/>
        <v>1.0000000000000009E-3</v>
      </c>
      <c r="L81" s="10">
        <f t="shared" si="9"/>
        <v>3.1E-2</v>
      </c>
      <c r="M81" s="46"/>
    </row>
    <row r="82" spans="1:13" x14ac:dyDescent="0.4">
      <c r="A82" s="1">
        <f t="shared" si="12"/>
        <v>71</v>
      </c>
      <c r="B82" s="1">
        <f t="shared" si="10"/>
        <v>70.99999999978408</v>
      </c>
      <c r="C82" s="10">
        <f t="shared" si="13"/>
        <v>1.1833333333297347</v>
      </c>
      <c r="D82" s="22">
        <v>45188</v>
      </c>
      <c r="E82" s="15">
        <v>0.61123842592592592</v>
      </c>
      <c r="F82" s="20">
        <v>0</v>
      </c>
      <c r="G82" s="16">
        <v>0.76100000000000001</v>
      </c>
      <c r="H82" s="16">
        <v>33.6</v>
      </c>
      <c r="I82" s="21">
        <f t="shared" si="11"/>
        <v>45188.611238425925</v>
      </c>
      <c r="J82" s="25">
        <f>VLOOKUP(I82,baro!$A$2:$F$1599,5,TRUE)</f>
        <v>0.76</v>
      </c>
      <c r="K82" s="11">
        <f t="shared" si="8"/>
        <v>1.0000000000000009E-3</v>
      </c>
      <c r="L82" s="10">
        <f t="shared" si="9"/>
        <v>3.1E-2</v>
      </c>
      <c r="M82" s="46"/>
    </row>
    <row r="83" spans="1:13" x14ac:dyDescent="0.4">
      <c r="A83" s="1">
        <f t="shared" si="12"/>
        <v>72</v>
      </c>
      <c r="B83" s="1">
        <f t="shared" si="10"/>
        <v>71.999999999781039</v>
      </c>
      <c r="C83" s="10">
        <f t="shared" si="13"/>
        <v>1.1999999999963507</v>
      </c>
      <c r="D83" s="22">
        <v>45188</v>
      </c>
      <c r="E83" s="15">
        <v>0.61124999999999996</v>
      </c>
      <c r="F83" s="20">
        <v>0</v>
      </c>
      <c r="G83" s="16">
        <v>0.76100000000000001</v>
      </c>
      <c r="H83" s="16">
        <v>33.6</v>
      </c>
      <c r="I83" s="21">
        <f t="shared" si="11"/>
        <v>45188.611250000002</v>
      </c>
      <c r="J83" s="25">
        <f>VLOOKUP(I83,baro!$A$2:$F$1599,5,TRUE)</f>
        <v>0.76</v>
      </c>
      <c r="K83" s="11">
        <f t="shared" si="8"/>
        <v>1.0000000000000009E-3</v>
      </c>
      <c r="L83" s="10">
        <f t="shared" si="9"/>
        <v>3.1E-2</v>
      </c>
      <c r="M83" s="46"/>
    </row>
    <row r="84" spans="1:13" x14ac:dyDescent="0.4">
      <c r="A84" s="1">
        <f t="shared" si="12"/>
        <v>73</v>
      </c>
      <c r="B84" s="1">
        <f t="shared" si="10"/>
        <v>72.999999999777998</v>
      </c>
      <c r="C84" s="10">
        <f t="shared" si="13"/>
        <v>1.2166666666629666</v>
      </c>
      <c r="D84" s="22">
        <v>45188</v>
      </c>
      <c r="E84" s="15">
        <v>0.61126157407407411</v>
      </c>
      <c r="F84" s="20">
        <v>0</v>
      </c>
      <c r="G84" s="16">
        <v>0.76100000000000001</v>
      </c>
      <c r="H84" s="16">
        <v>33.6</v>
      </c>
      <c r="I84" s="21">
        <f t="shared" si="11"/>
        <v>45188.611261574071</v>
      </c>
      <c r="J84" s="25">
        <f>VLOOKUP(I84,baro!$A$2:$F$1599,5,TRUE)</f>
        <v>0.76</v>
      </c>
      <c r="K84" s="11">
        <f t="shared" si="8"/>
        <v>1.0000000000000009E-3</v>
      </c>
      <c r="L84" s="10">
        <f t="shared" si="9"/>
        <v>3.1E-2</v>
      </c>
      <c r="M84" s="46"/>
    </row>
    <row r="85" spans="1:13" x14ac:dyDescent="0.4">
      <c r="A85" s="1">
        <f t="shared" si="12"/>
        <v>74</v>
      </c>
      <c r="B85" s="1">
        <f t="shared" si="10"/>
        <v>73.999999999774957</v>
      </c>
      <c r="C85" s="10">
        <f t="shared" si="13"/>
        <v>1.2333333333295826</v>
      </c>
      <c r="D85" s="22">
        <v>45188</v>
      </c>
      <c r="E85" s="15">
        <v>0.61127314814814815</v>
      </c>
      <c r="F85" s="20">
        <v>0</v>
      </c>
      <c r="G85" s="16">
        <v>0.76100000000000001</v>
      </c>
      <c r="H85" s="16">
        <v>33.6</v>
      </c>
      <c r="I85" s="21">
        <f t="shared" si="11"/>
        <v>45188.611273148148</v>
      </c>
      <c r="J85" s="25">
        <f>VLOOKUP(I85,baro!$A$2:$F$1599,5,TRUE)</f>
        <v>0.76</v>
      </c>
      <c r="K85" s="11">
        <f t="shared" si="8"/>
        <v>1.0000000000000009E-3</v>
      </c>
      <c r="L85" s="10">
        <f t="shared" si="9"/>
        <v>3.1E-2</v>
      </c>
      <c r="M85" s="46"/>
    </row>
    <row r="86" spans="1:13" x14ac:dyDescent="0.4">
      <c r="A86" s="1">
        <f t="shared" si="12"/>
        <v>75</v>
      </c>
      <c r="B86" s="1">
        <f t="shared" si="10"/>
        <v>74.999999999771916</v>
      </c>
      <c r="C86" s="10">
        <f t="shared" si="13"/>
        <v>1.2499999999961986</v>
      </c>
      <c r="D86" s="22">
        <v>45188</v>
      </c>
      <c r="E86" s="15">
        <v>0.61128472222222219</v>
      </c>
      <c r="F86" s="20">
        <v>0</v>
      </c>
      <c r="G86" s="16">
        <v>0.76100000000000001</v>
      </c>
      <c r="H86" s="16">
        <v>33.6</v>
      </c>
      <c r="I86" s="21">
        <f t="shared" si="11"/>
        <v>45188.611284722225</v>
      </c>
      <c r="J86" s="25">
        <f>VLOOKUP(I86,baro!$A$2:$F$1599,5,TRUE)</f>
        <v>0.76</v>
      </c>
      <c r="K86" s="11">
        <f t="shared" si="8"/>
        <v>1.0000000000000009E-3</v>
      </c>
      <c r="L86" s="10">
        <f t="shared" si="9"/>
        <v>3.1E-2</v>
      </c>
      <c r="M86" s="46"/>
    </row>
    <row r="87" spans="1:13" x14ac:dyDescent="0.4">
      <c r="A87" s="1">
        <f t="shared" si="12"/>
        <v>76</v>
      </c>
      <c r="B87" s="1">
        <f t="shared" si="10"/>
        <v>75.999999999768875</v>
      </c>
      <c r="C87" s="10">
        <f t="shared" si="13"/>
        <v>1.2666666666628146</v>
      </c>
      <c r="D87" s="22">
        <v>45188</v>
      </c>
      <c r="E87" s="15">
        <v>0.61129629629629634</v>
      </c>
      <c r="F87" s="20">
        <v>0</v>
      </c>
      <c r="G87" s="16">
        <v>0.76100000000000001</v>
      </c>
      <c r="H87" s="16">
        <v>33.6</v>
      </c>
      <c r="I87" s="21">
        <f t="shared" si="11"/>
        <v>45188.611296296294</v>
      </c>
      <c r="J87" s="25">
        <f>VLOOKUP(I87,baro!$A$2:$F$1599,5,TRUE)</f>
        <v>0.76</v>
      </c>
      <c r="K87" s="11">
        <f t="shared" si="8"/>
        <v>1.0000000000000009E-3</v>
      </c>
      <c r="L87" s="10">
        <f t="shared" si="9"/>
        <v>3.1E-2</v>
      </c>
      <c r="M87" s="46"/>
    </row>
    <row r="88" spans="1:13" x14ac:dyDescent="0.4">
      <c r="A88" s="1">
        <f t="shared" si="12"/>
        <v>77</v>
      </c>
      <c r="B88" s="1">
        <f t="shared" si="10"/>
        <v>76.999999999765834</v>
      </c>
      <c r="C88" s="10">
        <f t="shared" si="13"/>
        <v>1.2833333333294306</v>
      </c>
      <c r="D88" s="22">
        <v>45188</v>
      </c>
      <c r="E88" s="15">
        <v>0.61130787037037038</v>
      </c>
      <c r="F88" s="20">
        <v>0</v>
      </c>
      <c r="G88" s="16">
        <v>0.76100000000000001</v>
      </c>
      <c r="H88" s="16">
        <v>33.6</v>
      </c>
      <c r="I88" s="21">
        <f t="shared" si="11"/>
        <v>45188.611307870371</v>
      </c>
      <c r="J88" s="25">
        <f>VLOOKUP(I88,baro!$A$2:$F$1599,5,TRUE)</f>
        <v>0.76</v>
      </c>
      <c r="K88" s="11">
        <f t="shared" si="8"/>
        <v>1.0000000000000009E-3</v>
      </c>
      <c r="L88" s="10">
        <f t="shared" si="9"/>
        <v>3.1E-2</v>
      </c>
      <c r="M88" s="46"/>
    </row>
    <row r="89" spans="1:13" x14ac:dyDescent="0.4">
      <c r="A89" s="1">
        <f t="shared" si="12"/>
        <v>78</v>
      </c>
      <c r="B89" s="1">
        <f t="shared" si="10"/>
        <v>77.999999999762792</v>
      </c>
      <c r="C89" s="10">
        <f t="shared" si="13"/>
        <v>1.2999999999960465</v>
      </c>
      <c r="D89" s="22">
        <v>45188</v>
      </c>
      <c r="E89" s="15">
        <v>0.61131944444444442</v>
      </c>
      <c r="F89" s="20">
        <v>0</v>
      </c>
      <c r="G89" s="16">
        <v>0.76100000000000001</v>
      </c>
      <c r="H89" s="16">
        <v>33.6</v>
      </c>
      <c r="I89" s="21">
        <f t="shared" si="11"/>
        <v>45188.611319444448</v>
      </c>
      <c r="J89" s="25">
        <f>VLOOKUP(I89,baro!$A$2:$F$1599,5,TRUE)</f>
        <v>0.76</v>
      </c>
      <c r="K89" s="11">
        <f t="shared" si="8"/>
        <v>1.0000000000000009E-3</v>
      </c>
      <c r="L89" s="10">
        <f t="shared" si="9"/>
        <v>3.1E-2</v>
      </c>
      <c r="M89" s="46"/>
    </row>
    <row r="90" spans="1:13" x14ac:dyDescent="0.4">
      <c r="A90" s="1">
        <f t="shared" si="12"/>
        <v>79</v>
      </c>
      <c r="B90" s="1">
        <f t="shared" si="10"/>
        <v>78.999999999759751</v>
      </c>
      <c r="C90" s="10">
        <f t="shared" si="13"/>
        <v>1.3166666666626625</v>
      </c>
      <c r="D90" s="22">
        <v>45188</v>
      </c>
      <c r="E90" s="15">
        <v>0.61133101851851845</v>
      </c>
      <c r="F90" s="20">
        <v>0</v>
      </c>
      <c r="G90" s="16">
        <v>0.76100000000000001</v>
      </c>
      <c r="H90" s="16">
        <v>33.6</v>
      </c>
      <c r="I90" s="21">
        <f t="shared" si="11"/>
        <v>45188.611331018517</v>
      </c>
      <c r="J90" s="25">
        <f>VLOOKUP(I90,baro!$A$2:$F$1599,5,TRUE)</f>
        <v>0.76</v>
      </c>
      <c r="K90" s="11">
        <f t="shared" si="8"/>
        <v>1.0000000000000009E-3</v>
      </c>
      <c r="L90" s="10">
        <f t="shared" si="9"/>
        <v>3.1E-2</v>
      </c>
      <c r="M90" s="46"/>
    </row>
    <row r="91" spans="1:13" x14ac:dyDescent="0.4">
      <c r="A91" s="1">
        <f t="shared" si="12"/>
        <v>80</v>
      </c>
      <c r="B91" s="1">
        <f t="shared" si="10"/>
        <v>79.99999999975671</v>
      </c>
      <c r="C91" s="10">
        <f t="shared" si="13"/>
        <v>1.3333333333292785</v>
      </c>
      <c r="D91" s="22">
        <v>45188</v>
      </c>
      <c r="E91" s="15">
        <v>0.6113425925925926</v>
      </c>
      <c r="F91" s="20">
        <v>0</v>
      </c>
      <c r="G91" s="16">
        <v>0.76100000000000001</v>
      </c>
      <c r="H91" s="16">
        <v>33.6</v>
      </c>
      <c r="I91" s="21">
        <f t="shared" si="11"/>
        <v>45188.611342592594</v>
      </c>
      <c r="J91" s="25">
        <f>VLOOKUP(I91,baro!$A$2:$F$1599,5,TRUE)</f>
        <v>0.76</v>
      </c>
      <c r="K91" s="11">
        <f t="shared" si="8"/>
        <v>1.0000000000000009E-3</v>
      </c>
      <c r="L91" s="10">
        <f t="shared" si="9"/>
        <v>3.1E-2</v>
      </c>
      <c r="M91" s="46"/>
    </row>
    <row r="92" spans="1:13" x14ac:dyDescent="0.4">
      <c r="A92" s="1">
        <f t="shared" si="12"/>
        <v>81</v>
      </c>
      <c r="B92" s="1">
        <f t="shared" si="10"/>
        <v>80.999999999753669</v>
      </c>
      <c r="C92" s="10">
        <f t="shared" si="13"/>
        <v>1.3499999999958945</v>
      </c>
      <c r="D92" s="22">
        <v>45188</v>
      </c>
      <c r="E92" s="15">
        <v>0.61135416666666664</v>
      </c>
      <c r="F92" s="20">
        <v>0</v>
      </c>
      <c r="G92" s="16">
        <v>0.76100000000000001</v>
      </c>
      <c r="H92" s="16">
        <v>33.6</v>
      </c>
      <c r="I92" s="21">
        <f t="shared" si="11"/>
        <v>45188.611354166664</v>
      </c>
      <c r="J92" s="25">
        <f>VLOOKUP(I92,baro!$A$2:$F$1599,5,TRUE)</f>
        <v>0.76</v>
      </c>
      <c r="K92" s="11">
        <f t="shared" si="8"/>
        <v>1.0000000000000009E-3</v>
      </c>
      <c r="L92" s="10">
        <f t="shared" si="9"/>
        <v>3.1E-2</v>
      </c>
      <c r="M92" s="46"/>
    </row>
    <row r="93" spans="1:13" x14ac:dyDescent="0.4">
      <c r="A93" s="1">
        <f t="shared" si="12"/>
        <v>82</v>
      </c>
      <c r="B93" s="1">
        <f t="shared" si="10"/>
        <v>81.999999999750628</v>
      </c>
      <c r="C93" s="10">
        <f t="shared" si="13"/>
        <v>1.3666666666625105</v>
      </c>
      <c r="D93" s="22">
        <v>45188</v>
      </c>
      <c r="E93" s="15">
        <v>0.61136574074074079</v>
      </c>
      <c r="F93" s="20">
        <v>0</v>
      </c>
      <c r="G93" s="16">
        <v>0.76100000000000001</v>
      </c>
      <c r="H93" s="16">
        <v>33.6</v>
      </c>
      <c r="I93" s="21">
        <f t="shared" si="11"/>
        <v>45188.61136574074</v>
      </c>
      <c r="J93" s="25">
        <f>VLOOKUP(I93,baro!$A$2:$F$1599,5,TRUE)</f>
        <v>0.76</v>
      </c>
      <c r="K93" s="11">
        <f t="shared" si="8"/>
        <v>1.0000000000000009E-3</v>
      </c>
      <c r="L93" s="10">
        <f t="shared" si="9"/>
        <v>3.1E-2</v>
      </c>
      <c r="M93" s="46"/>
    </row>
    <row r="94" spans="1:13" x14ac:dyDescent="0.4">
      <c r="A94" s="1">
        <f t="shared" si="12"/>
        <v>83</v>
      </c>
      <c r="B94" s="1">
        <f t="shared" si="10"/>
        <v>82.999999999747587</v>
      </c>
      <c r="C94" s="10">
        <f t="shared" si="13"/>
        <v>1.3833333333291264</v>
      </c>
      <c r="D94" s="22">
        <v>45188</v>
      </c>
      <c r="E94" s="15">
        <v>0.61137731481481483</v>
      </c>
      <c r="F94" s="20">
        <v>0</v>
      </c>
      <c r="G94" s="16">
        <v>0.76100000000000001</v>
      </c>
      <c r="H94" s="16">
        <v>33.6</v>
      </c>
      <c r="I94" s="21">
        <f t="shared" si="11"/>
        <v>45188.611377314817</v>
      </c>
      <c r="J94" s="25">
        <f>VLOOKUP(I94,baro!$A$2:$F$1599,5,TRUE)</f>
        <v>0.76</v>
      </c>
      <c r="K94" s="11">
        <f t="shared" si="8"/>
        <v>1.0000000000000009E-3</v>
      </c>
      <c r="L94" s="10">
        <f t="shared" si="9"/>
        <v>3.1E-2</v>
      </c>
      <c r="M94" s="46"/>
    </row>
    <row r="95" spans="1:13" x14ac:dyDescent="0.4">
      <c r="A95" s="1">
        <f t="shared" si="12"/>
        <v>84</v>
      </c>
      <c r="B95" s="1">
        <f t="shared" si="10"/>
        <v>83.999999999744546</v>
      </c>
      <c r="C95" s="10">
        <f t="shared" si="13"/>
        <v>1.3999999999957424</v>
      </c>
      <c r="D95" s="22">
        <v>45188</v>
      </c>
      <c r="E95" s="15">
        <v>0.61138888888888887</v>
      </c>
      <c r="F95" s="20">
        <v>0</v>
      </c>
      <c r="G95" s="16">
        <v>0.76100000000000001</v>
      </c>
      <c r="H95" s="16">
        <v>33.6</v>
      </c>
      <c r="I95" s="21">
        <f t="shared" si="11"/>
        <v>45188.611388888887</v>
      </c>
      <c r="J95" s="25">
        <f>VLOOKUP(I95,baro!$A$2:$F$1599,5,TRUE)</f>
        <v>0.76</v>
      </c>
      <c r="K95" s="11">
        <f t="shared" si="8"/>
        <v>1.0000000000000009E-3</v>
      </c>
      <c r="L95" s="10">
        <f t="shared" si="9"/>
        <v>3.1E-2</v>
      </c>
      <c r="M95" s="46"/>
    </row>
    <row r="96" spans="1:13" x14ac:dyDescent="0.4">
      <c r="A96" s="1">
        <f t="shared" si="12"/>
        <v>85</v>
      </c>
      <c r="B96" s="1">
        <f t="shared" si="10"/>
        <v>84.999999999741505</v>
      </c>
      <c r="C96" s="10">
        <f t="shared" si="13"/>
        <v>1.4166666666623584</v>
      </c>
      <c r="D96" s="22">
        <v>45188</v>
      </c>
      <c r="E96" s="15">
        <v>0.61140046296296291</v>
      </c>
      <c r="F96" s="20">
        <v>0</v>
      </c>
      <c r="G96" s="16">
        <v>0.76100000000000001</v>
      </c>
      <c r="H96" s="16">
        <v>33.6</v>
      </c>
      <c r="I96" s="21">
        <f t="shared" si="11"/>
        <v>45188.611400462964</v>
      </c>
      <c r="J96" s="25">
        <f>VLOOKUP(I96,baro!$A$2:$F$1599,5,TRUE)</f>
        <v>0.76</v>
      </c>
      <c r="K96" s="11">
        <f t="shared" si="8"/>
        <v>1.0000000000000009E-3</v>
      </c>
      <c r="L96" s="10">
        <f t="shared" si="9"/>
        <v>3.1E-2</v>
      </c>
      <c r="M96" s="46"/>
    </row>
    <row r="97" spans="1:13" x14ac:dyDescent="0.4">
      <c r="A97" s="1">
        <f t="shared" si="12"/>
        <v>86</v>
      </c>
      <c r="B97" s="1">
        <f t="shared" si="10"/>
        <v>85.999999999738463</v>
      </c>
      <c r="C97" s="10">
        <f t="shared" si="13"/>
        <v>1.4333333333289744</v>
      </c>
      <c r="D97" s="22">
        <v>45188</v>
      </c>
      <c r="E97" s="15">
        <v>0.61141203703703706</v>
      </c>
      <c r="F97" s="20">
        <v>0</v>
      </c>
      <c r="G97" s="16">
        <v>0.76100000000000001</v>
      </c>
      <c r="H97" s="16">
        <v>33.6</v>
      </c>
      <c r="I97" s="21">
        <f t="shared" si="11"/>
        <v>45188.61141203704</v>
      </c>
      <c r="J97" s="25">
        <f>VLOOKUP(I97,baro!$A$2:$F$1599,5,TRUE)</f>
        <v>0.76</v>
      </c>
      <c r="K97" s="11">
        <f t="shared" si="8"/>
        <v>1.0000000000000009E-3</v>
      </c>
      <c r="L97" s="10">
        <f t="shared" si="9"/>
        <v>3.1E-2</v>
      </c>
      <c r="M97" s="46"/>
    </row>
    <row r="98" spans="1:13" x14ac:dyDescent="0.4">
      <c r="A98" s="1">
        <f t="shared" si="12"/>
        <v>87</v>
      </c>
      <c r="B98" s="1">
        <f t="shared" si="10"/>
        <v>86.999999999735422</v>
      </c>
      <c r="C98" s="10">
        <f t="shared" si="13"/>
        <v>1.4499999999955904</v>
      </c>
      <c r="D98" s="22">
        <v>45188</v>
      </c>
      <c r="E98" s="15">
        <v>0.6114236111111111</v>
      </c>
      <c r="F98" s="20">
        <v>0</v>
      </c>
      <c r="G98" s="16">
        <v>0.75900000000000001</v>
      </c>
      <c r="H98" s="16">
        <v>33.5</v>
      </c>
      <c r="I98" s="21">
        <f t="shared" si="11"/>
        <v>45188.61142361111</v>
      </c>
      <c r="J98" s="25">
        <f>VLOOKUP(I98,baro!$A$2:$F$1599,5,TRUE)</f>
        <v>0.76</v>
      </c>
      <c r="K98" s="11">
        <f t="shared" si="8"/>
        <v>-1.0000000000000009E-3</v>
      </c>
      <c r="L98" s="10" t="str">
        <f t="shared" si="9"/>
        <v>-</v>
      </c>
      <c r="M98" s="46"/>
    </row>
    <row r="99" spans="1:13" x14ac:dyDescent="0.4">
      <c r="A99" s="1">
        <f t="shared" si="12"/>
        <v>88</v>
      </c>
      <c r="B99" s="1">
        <f t="shared" si="10"/>
        <v>87.999999999732381</v>
      </c>
      <c r="C99" s="10">
        <f t="shared" si="13"/>
        <v>1.4666666666622064</v>
      </c>
      <c r="D99" s="22">
        <v>45188</v>
      </c>
      <c r="E99" s="15">
        <v>0.61143518518518525</v>
      </c>
      <c r="F99" s="20">
        <v>0</v>
      </c>
      <c r="G99" s="16">
        <v>0.76100000000000001</v>
      </c>
      <c r="H99" s="16">
        <v>33.5</v>
      </c>
      <c r="I99" s="21">
        <f t="shared" si="11"/>
        <v>45188.611435185187</v>
      </c>
      <c r="J99" s="25">
        <f>VLOOKUP(I99,baro!$A$2:$F$1599,5,TRUE)</f>
        <v>0.76</v>
      </c>
      <c r="K99" s="11">
        <f t="shared" si="8"/>
        <v>1.0000000000000009E-3</v>
      </c>
      <c r="L99" s="10">
        <f t="shared" si="9"/>
        <v>3.1E-2</v>
      </c>
      <c r="M99" s="46"/>
    </row>
    <row r="100" spans="1:13" x14ac:dyDescent="0.4">
      <c r="A100" s="1">
        <f t="shared" si="12"/>
        <v>89</v>
      </c>
      <c r="B100" s="1">
        <f t="shared" si="10"/>
        <v>88.99999999972934</v>
      </c>
      <c r="C100" s="10">
        <f t="shared" si="13"/>
        <v>1.4833333333288223</v>
      </c>
      <c r="D100" s="22">
        <v>45188</v>
      </c>
      <c r="E100" s="15">
        <v>0.61144675925925929</v>
      </c>
      <c r="F100" s="20">
        <v>0</v>
      </c>
      <c r="G100" s="16">
        <v>0.76200000000000001</v>
      </c>
      <c r="H100" s="16">
        <v>33.5</v>
      </c>
      <c r="I100" s="21">
        <f t="shared" si="11"/>
        <v>45188.611446759256</v>
      </c>
      <c r="J100" s="25">
        <f>VLOOKUP(I100,baro!$A$2:$F$1599,5,TRUE)</f>
        <v>0.76</v>
      </c>
      <c r="K100" s="11">
        <f t="shared" si="8"/>
        <v>2.0000000000000018E-3</v>
      </c>
      <c r="L100" s="10">
        <f t="shared" si="9"/>
        <v>3.2000000000000001E-2</v>
      </c>
      <c r="M100" s="46"/>
    </row>
    <row r="101" spans="1:13" x14ac:dyDescent="0.4">
      <c r="A101" s="1">
        <f t="shared" si="12"/>
        <v>90</v>
      </c>
      <c r="B101" s="1">
        <f t="shared" si="10"/>
        <v>89.999999999726299</v>
      </c>
      <c r="C101" s="10">
        <f t="shared" si="13"/>
        <v>1.4999999999954383</v>
      </c>
      <c r="D101" s="22">
        <v>45188</v>
      </c>
      <c r="E101" s="15">
        <v>0.61145833333333333</v>
      </c>
      <c r="F101" s="20">
        <v>0</v>
      </c>
      <c r="G101" s="16">
        <v>0.75800000000000001</v>
      </c>
      <c r="H101" s="16">
        <v>33.4</v>
      </c>
      <c r="I101" s="21">
        <f t="shared" si="11"/>
        <v>45188.611458333333</v>
      </c>
      <c r="J101" s="25">
        <f>VLOOKUP(I101,baro!$A$2:$F$1599,5,TRUE)</f>
        <v>0.76</v>
      </c>
      <c r="K101" s="11">
        <f t="shared" si="8"/>
        <v>-2.0000000000000018E-3</v>
      </c>
      <c r="L101" s="10" t="str">
        <f t="shared" si="9"/>
        <v>-</v>
      </c>
      <c r="M101" s="46"/>
    </row>
    <row r="102" spans="1:13" x14ac:dyDescent="0.4">
      <c r="A102" s="1">
        <f t="shared" si="12"/>
        <v>91</v>
      </c>
      <c r="B102" s="1">
        <f t="shared" si="10"/>
        <v>90.999999999723258</v>
      </c>
      <c r="C102" s="10">
        <f t="shared" si="13"/>
        <v>1.5166666666620543</v>
      </c>
      <c r="D102" s="22">
        <v>45188</v>
      </c>
      <c r="E102" s="15">
        <v>0.61146990740740736</v>
      </c>
      <c r="F102" s="20">
        <v>0</v>
      </c>
      <c r="G102" s="16">
        <v>0.76400000000000001</v>
      </c>
      <c r="H102" s="16">
        <v>33.4</v>
      </c>
      <c r="I102" s="21">
        <f t="shared" si="11"/>
        <v>45188.61146990741</v>
      </c>
      <c r="J102" s="25">
        <f>VLOOKUP(I102,baro!$A$2:$F$1599,5,TRUE)</f>
        <v>0.76</v>
      </c>
      <c r="K102" s="11">
        <f t="shared" si="8"/>
        <v>4.0000000000000036E-3</v>
      </c>
      <c r="L102" s="10">
        <f t="shared" si="9"/>
        <v>3.4000000000000002E-2</v>
      </c>
      <c r="M102" s="46"/>
    </row>
    <row r="103" spans="1:13" x14ac:dyDescent="0.4">
      <c r="A103" s="1">
        <f t="shared" si="12"/>
        <v>92</v>
      </c>
      <c r="B103" s="1">
        <f t="shared" si="10"/>
        <v>91.999999999720217</v>
      </c>
      <c r="C103" s="10">
        <f t="shared" si="13"/>
        <v>1.5333333333286703</v>
      </c>
      <c r="D103" s="22">
        <v>45188</v>
      </c>
      <c r="E103" s="15">
        <v>0.61148148148148151</v>
      </c>
      <c r="F103" s="20">
        <v>0</v>
      </c>
      <c r="G103" s="16">
        <v>0.76500000000000001</v>
      </c>
      <c r="H103" s="16">
        <v>33.4</v>
      </c>
      <c r="I103" s="21">
        <f t="shared" si="11"/>
        <v>45188.611481481479</v>
      </c>
      <c r="J103" s="25">
        <f>VLOOKUP(I103,baro!$A$2:$F$1599,5,TRUE)</f>
        <v>0.76</v>
      </c>
      <c r="K103" s="11">
        <f t="shared" si="8"/>
        <v>5.0000000000000044E-3</v>
      </c>
      <c r="L103" s="10">
        <f t="shared" si="9"/>
        <v>3.5000000000000003E-2</v>
      </c>
      <c r="M103" s="46"/>
    </row>
    <row r="104" spans="1:13" x14ac:dyDescent="0.4">
      <c r="A104" s="1">
        <f t="shared" si="12"/>
        <v>93</v>
      </c>
      <c r="B104" s="1">
        <f t="shared" si="10"/>
        <v>92.999999999717176</v>
      </c>
      <c r="C104" s="10">
        <f t="shared" si="13"/>
        <v>1.5499999999952863</v>
      </c>
      <c r="D104" s="22">
        <v>45188</v>
      </c>
      <c r="E104" s="15">
        <v>0.61149305555555555</v>
      </c>
      <c r="F104" s="20">
        <v>0</v>
      </c>
      <c r="G104" s="16">
        <v>0.77</v>
      </c>
      <c r="H104" s="16">
        <v>33.299999999999997</v>
      </c>
      <c r="I104" s="21">
        <f t="shared" si="11"/>
        <v>45188.611493055556</v>
      </c>
      <c r="J104" s="25">
        <f>VLOOKUP(I104,baro!$A$2:$F$1599,5,TRUE)</f>
        <v>0.76</v>
      </c>
      <c r="K104" s="11">
        <f t="shared" si="8"/>
        <v>1.0000000000000009E-2</v>
      </c>
      <c r="L104" s="10">
        <f t="shared" si="9"/>
        <v>4.0000000000000008E-2</v>
      </c>
      <c r="M104" s="46"/>
    </row>
    <row r="105" spans="1:13" x14ac:dyDescent="0.4">
      <c r="A105" s="1">
        <f t="shared" si="12"/>
        <v>94</v>
      </c>
      <c r="B105" s="1">
        <f t="shared" si="10"/>
        <v>93.999999999714134</v>
      </c>
      <c r="C105" s="10">
        <f t="shared" si="13"/>
        <v>1.5666666666619022</v>
      </c>
      <c r="D105" s="22">
        <v>45188</v>
      </c>
      <c r="E105" s="15">
        <v>0.6115046296296297</v>
      </c>
      <c r="F105" s="20">
        <v>0</v>
      </c>
      <c r="G105" s="16">
        <v>0.77900000000000003</v>
      </c>
      <c r="H105" s="16">
        <v>33.299999999999997</v>
      </c>
      <c r="I105" s="21">
        <f t="shared" si="11"/>
        <v>45188.611504629633</v>
      </c>
      <c r="J105" s="25">
        <f>VLOOKUP(I105,baro!$A$2:$F$1599,5,TRUE)</f>
        <v>0.76</v>
      </c>
      <c r="K105" s="11">
        <f t="shared" si="8"/>
        <v>1.9000000000000017E-2</v>
      </c>
      <c r="L105" s="10">
        <f t="shared" si="9"/>
        <v>4.9000000000000016E-2</v>
      </c>
      <c r="M105" s="46"/>
    </row>
    <row r="106" spans="1:13" x14ac:dyDescent="0.4">
      <c r="A106" s="1">
        <f t="shared" si="12"/>
        <v>95</v>
      </c>
      <c r="B106" s="1">
        <f t="shared" si="10"/>
        <v>94.999999999711093</v>
      </c>
      <c r="C106" s="10">
        <f t="shared" si="13"/>
        <v>1.5833333333285182</v>
      </c>
      <c r="D106" s="22">
        <v>45188</v>
      </c>
      <c r="E106" s="15">
        <v>0.61151620370370374</v>
      </c>
      <c r="F106" s="20">
        <v>0</v>
      </c>
      <c r="G106" s="16">
        <v>0.78600000000000003</v>
      </c>
      <c r="H106" s="16">
        <v>33.200000000000003</v>
      </c>
      <c r="I106" s="21">
        <f t="shared" si="11"/>
        <v>45188.611516203702</v>
      </c>
      <c r="J106" s="25">
        <f>VLOOKUP(I106,baro!$A$2:$F$1599,5,TRUE)</f>
        <v>0.76</v>
      </c>
      <c r="K106" s="11">
        <f t="shared" si="8"/>
        <v>2.6000000000000023E-2</v>
      </c>
      <c r="L106" s="10">
        <f t="shared" si="9"/>
        <v>5.6000000000000022E-2</v>
      </c>
      <c r="M106" s="46"/>
    </row>
    <row r="107" spans="1:13" x14ac:dyDescent="0.4">
      <c r="A107" s="1">
        <f t="shared" si="12"/>
        <v>96</v>
      </c>
      <c r="B107" s="1">
        <f t="shared" si="10"/>
        <v>95.999999999708052</v>
      </c>
      <c r="C107" s="10">
        <f t="shared" si="13"/>
        <v>1.5999999999951342</v>
      </c>
      <c r="D107" s="22">
        <v>45188</v>
      </c>
      <c r="E107" s="15">
        <v>0.61152777777777778</v>
      </c>
      <c r="F107" s="20">
        <v>0</v>
      </c>
      <c r="G107" s="16">
        <v>0.79700000000000004</v>
      </c>
      <c r="H107" s="16">
        <v>33.200000000000003</v>
      </c>
      <c r="I107" s="21">
        <f t="shared" si="11"/>
        <v>45188.611527777779</v>
      </c>
      <c r="J107" s="25">
        <f>VLOOKUP(I107,baro!$A$2:$F$1599,5,TRUE)</f>
        <v>0.76</v>
      </c>
      <c r="K107" s="11">
        <f t="shared" si="8"/>
        <v>3.7000000000000033E-2</v>
      </c>
      <c r="L107" s="10">
        <f t="shared" si="9"/>
        <v>6.7000000000000032E-2</v>
      </c>
      <c r="M107" s="46"/>
    </row>
    <row r="108" spans="1:13" x14ac:dyDescent="0.4">
      <c r="A108" s="1">
        <f t="shared" si="12"/>
        <v>97</v>
      </c>
      <c r="B108" s="1">
        <f t="shared" si="10"/>
        <v>96.999999999705011</v>
      </c>
      <c r="C108" s="10">
        <f t="shared" si="13"/>
        <v>1.6166666666617502</v>
      </c>
      <c r="D108" s="22">
        <v>45188</v>
      </c>
      <c r="E108" s="15">
        <v>0.61153935185185182</v>
      </c>
      <c r="F108" s="20">
        <v>0</v>
      </c>
      <c r="G108" s="16">
        <v>0.80300000000000005</v>
      </c>
      <c r="H108" s="16">
        <v>33.200000000000003</v>
      </c>
      <c r="I108" s="21">
        <f t="shared" si="11"/>
        <v>45188.611539351848</v>
      </c>
      <c r="J108" s="25">
        <f>VLOOKUP(I108,baro!$A$2:$F$1599,5,TRUE)</f>
        <v>0.76</v>
      </c>
      <c r="K108" s="11">
        <f t="shared" si="8"/>
        <v>4.3000000000000038E-2</v>
      </c>
      <c r="L108" s="10">
        <f t="shared" si="9"/>
        <v>7.3000000000000037E-2</v>
      </c>
      <c r="M108" s="46"/>
    </row>
    <row r="109" spans="1:13" x14ac:dyDescent="0.4">
      <c r="A109" s="1">
        <f t="shared" si="12"/>
        <v>98</v>
      </c>
      <c r="B109" s="1">
        <f t="shared" si="10"/>
        <v>97.99999999970197</v>
      </c>
      <c r="C109" s="10">
        <f t="shared" si="13"/>
        <v>1.6333333333283662</v>
      </c>
      <c r="D109" s="22">
        <v>45188</v>
      </c>
      <c r="E109" s="15">
        <v>0.61155092592592586</v>
      </c>
      <c r="F109" s="20">
        <v>0</v>
      </c>
      <c r="G109" s="16">
        <v>0.80900000000000005</v>
      </c>
      <c r="H109" s="16">
        <v>33.1</v>
      </c>
      <c r="I109" s="21">
        <f t="shared" si="11"/>
        <v>45188.611550925925</v>
      </c>
      <c r="J109" s="25">
        <f>VLOOKUP(I109,baro!$A$2:$F$1599,5,TRUE)</f>
        <v>0.76</v>
      </c>
      <c r="K109" s="11">
        <f t="shared" si="8"/>
        <v>4.9000000000000044E-2</v>
      </c>
      <c r="L109" s="10">
        <f t="shared" si="9"/>
        <v>7.9000000000000042E-2</v>
      </c>
      <c r="M109" s="46"/>
    </row>
    <row r="110" spans="1:13" x14ac:dyDescent="0.4">
      <c r="A110" s="1">
        <f t="shared" si="12"/>
        <v>99</v>
      </c>
      <c r="B110" s="1">
        <f t="shared" si="10"/>
        <v>98.999999999698929</v>
      </c>
      <c r="C110" s="10">
        <f t="shared" si="13"/>
        <v>1.6499999999949821</v>
      </c>
      <c r="D110" s="22">
        <v>45188</v>
      </c>
      <c r="E110" s="15">
        <v>0.61156250000000001</v>
      </c>
      <c r="F110" s="20">
        <v>0</v>
      </c>
      <c r="G110" s="16">
        <v>0.81</v>
      </c>
      <c r="H110" s="16">
        <v>33.1</v>
      </c>
      <c r="I110" s="21">
        <f t="shared" si="11"/>
        <v>45188.611562500002</v>
      </c>
      <c r="J110" s="25">
        <f>VLOOKUP(I110,baro!$A$2:$F$1599,5,TRUE)</f>
        <v>0.76</v>
      </c>
      <c r="K110" s="11">
        <f t="shared" si="8"/>
        <v>5.0000000000000044E-2</v>
      </c>
      <c r="L110" s="10">
        <f t="shared" si="9"/>
        <v>8.0000000000000043E-2</v>
      </c>
      <c r="M110" s="46"/>
    </row>
    <row r="111" spans="1:13" x14ac:dyDescent="0.4">
      <c r="A111" s="1">
        <f t="shared" si="12"/>
        <v>100</v>
      </c>
      <c r="B111" s="1">
        <f t="shared" si="10"/>
        <v>99.999999999695888</v>
      </c>
      <c r="C111" s="10">
        <f t="shared" si="13"/>
        <v>1.6666666666615981</v>
      </c>
      <c r="D111" s="22">
        <v>45188</v>
      </c>
      <c r="E111" s="15">
        <v>0.61157407407407405</v>
      </c>
      <c r="F111" s="20">
        <v>0</v>
      </c>
      <c r="G111" s="16">
        <v>0.81</v>
      </c>
      <c r="H111" s="16">
        <v>33.1</v>
      </c>
      <c r="I111" s="21">
        <f t="shared" si="11"/>
        <v>45188.611574074072</v>
      </c>
      <c r="J111" s="25">
        <f>VLOOKUP(I111,baro!$A$2:$F$1599,5,TRUE)</f>
        <v>0.76</v>
      </c>
      <c r="K111" s="11">
        <f t="shared" si="8"/>
        <v>5.0000000000000044E-2</v>
      </c>
      <c r="L111" s="10">
        <f t="shared" si="9"/>
        <v>8.0000000000000043E-2</v>
      </c>
      <c r="M111" s="46"/>
    </row>
    <row r="112" spans="1:13" x14ac:dyDescent="0.4">
      <c r="A112" s="1">
        <f t="shared" si="12"/>
        <v>101</v>
      </c>
      <c r="B112" s="1">
        <f t="shared" si="10"/>
        <v>100.99999999969285</v>
      </c>
      <c r="C112" s="10">
        <f t="shared" si="13"/>
        <v>1.6833333333282141</v>
      </c>
      <c r="D112" s="22">
        <v>45188</v>
      </c>
      <c r="E112" s="15">
        <v>0.6115856481481482</v>
      </c>
      <c r="F112" s="20">
        <v>0</v>
      </c>
      <c r="G112" s="16">
        <v>0.80700000000000005</v>
      </c>
      <c r="H112" s="16">
        <v>33</v>
      </c>
      <c r="I112" s="21">
        <f t="shared" si="11"/>
        <v>45188.611585648148</v>
      </c>
      <c r="J112" s="25">
        <f>VLOOKUP(I112,baro!$A$2:$F$1599,5,TRUE)</f>
        <v>0.76</v>
      </c>
      <c r="K112" s="11">
        <f t="shared" si="8"/>
        <v>4.7000000000000042E-2</v>
      </c>
      <c r="L112" s="10">
        <f t="shared" si="9"/>
        <v>7.7000000000000041E-2</v>
      </c>
      <c r="M112" s="46"/>
    </row>
    <row r="113" spans="1:13" x14ac:dyDescent="0.4">
      <c r="A113" s="1">
        <f t="shared" si="12"/>
        <v>102</v>
      </c>
      <c r="B113" s="1">
        <f t="shared" si="10"/>
        <v>101.99999999968981</v>
      </c>
      <c r="C113" s="10">
        <f t="shared" si="13"/>
        <v>1.6999999999948301</v>
      </c>
      <c r="D113" s="22">
        <v>45188</v>
      </c>
      <c r="E113" s="15">
        <v>0.61159722222222224</v>
      </c>
      <c r="F113" s="20">
        <v>0</v>
      </c>
      <c r="G113" s="16">
        <v>0.80700000000000005</v>
      </c>
      <c r="H113" s="16">
        <v>33</v>
      </c>
      <c r="I113" s="21">
        <f t="shared" si="11"/>
        <v>45188.611597222225</v>
      </c>
      <c r="J113" s="25">
        <f>VLOOKUP(I113,baro!$A$2:$F$1599,5,TRUE)</f>
        <v>0.76</v>
      </c>
      <c r="K113" s="11">
        <f t="shared" si="8"/>
        <v>4.7000000000000042E-2</v>
      </c>
      <c r="L113" s="10">
        <f t="shared" si="9"/>
        <v>7.7000000000000041E-2</v>
      </c>
      <c r="M113" s="46"/>
    </row>
    <row r="114" spans="1:13" x14ac:dyDescent="0.4">
      <c r="A114" s="1">
        <f t="shared" si="12"/>
        <v>103</v>
      </c>
      <c r="B114" s="1">
        <f t="shared" si="10"/>
        <v>102.99999999968676</v>
      </c>
      <c r="C114" s="10">
        <f t="shared" si="13"/>
        <v>1.7166666666614461</v>
      </c>
      <c r="D114" s="22">
        <v>45188</v>
      </c>
      <c r="E114" s="15">
        <v>0.61160879629629628</v>
      </c>
      <c r="F114" s="20">
        <v>0</v>
      </c>
      <c r="G114" s="16">
        <v>0.80900000000000005</v>
      </c>
      <c r="H114" s="16">
        <v>33</v>
      </c>
      <c r="I114" s="21">
        <f t="shared" si="11"/>
        <v>45188.611608796295</v>
      </c>
      <c r="J114" s="25">
        <f>VLOOKUP(I114,baro!$A$2:$F$1599,5,TRUE)</f>
        <v>0.76</v>
      </c>
      <c r="K114" s="11">
        <f t="shared" si="8"/>
        <v>4.9000000000000044E-2</v>
      </c>
      <c r="L114" s="10">
        <f t="shared" si="9"/>
        <v>7.9000000000000042E-2</v>
      </c>
      <c r="M114" s="46" t="s">
        <v>44</v>
      </c>
    </row>
    <row r="115" spans="1:13" x14ac:dyDescent="0.4">
      <c r="A115" s="1">
        <f t="shared" si="12"/>
        <v>104</v>
      </c>
      <c r="B115" s="1">
        <f t="shared" si="10"/>
        <v>103.99999999968372</v>
      </c>
      <c r="C115" s="10">
        <f t="shared" si="13"/>
        <v>1.7333333333280621</v>
      </c>
      <c r="D115" s="22">
        <v>45188</v>
      </c>
      <c r="E115" s="15">
        <v>0.61162037037037031</v>
      </c>
      <c r="F115" s="20">
        <v>0</v>
      </c>
      <c r="G115" s="16">
        <v>0.80700000000000005</v>
      </c>
      <c r="H115" s="16">
        <v>32.9</v>
      </c>
      <c r="I115" s="21">
        <f t="shared" si="11"/>
        <v>45188.611620370371</v>
      </c>
      <c r="J115" s="25">
        <f>VLOOKUP(I115,baro!$A$2:$F$1599,5,TRUE)</f>
        <v>0.76</v>
      </c>
      <c r="K115" s="11">
        <f t="shared" si="8"/>
        <v>4.7000000000000042E-2</v>
      </c>
      <c r="L115" s="10">
        <f t="shared" si="9"/>
        <v>7.7000000000000041E-2</v>
      </c>
      <c r="M115" s="46"/>
    </row>
    <row r="116" spans="1:13" x14ac:dyDescent="0.4">
      <c r="A116" s="1">
        <f t="shared" si="12"/>
        <v>105</v>
      </c>
      <c r="B116" s="1">
        <f t="shared" si="10"/>
        <v>104.99999999968068</v>
      </c>
      <c r="C116" s="10">
        <f t="shared" si="13"/>
        <v>1.749999999994678</v>
      </c>
      <c r="D116" s="22">
        <v>45188</v>
      </c>
      <c r="E116" s="15">
        <v>0.61163194444444446</v>
      </c>
      <c r="F116" s="20">
        <v>0</v>
      </c>
      <c r="G116" s="16">
        <v>0.80700000000000005</v>
      </c>
      <c r="H116" s="16">
        <v>32.9</v>
      </c>
      <c r="I116" s="21">
        <f t="shared" si="11"/>
        <v>45188.611631944441</v>
      </c>
      <c r="J116" s="25">
        <f>VLOOKUP(I116,baro!$A$2:$F$1599,5,TRUE)</f>
        <v>0.76</v>
      </c>
      <c r="K116" s="11">
        <f t="shared" si="8"/>
        <v>4.7000000000000042E-2</v>
      </c>
      <c r="L116" s="10">
        <f t="shared" si="9"/>
        <v>7.7000000000000041E-2</v>
      </c>
      <c r="M116" s="46"/>
    </row>
    <row r="117" spans="1:13" x14ac:dyDescent="0.4">
      <c r="A117" s="1">
        <f t="shared" si="12"/>
        <v>106</v>
      </c>
      <c r="B117" s="1">
        <f t="shared" si="10"/>
        <v>105.99999999967764</v>
      </c>
      <c r="C117" s="10">
        <f t="shared" si="13"/>
        <v>1.766666666661294</v>
      </c>
      <c r="D117" s="22">
        <v>45188</v>
      </c>
      <c r="E117" s="15">
        <v>0.6116435185185185</v>
      </c>
      <c r="F117" s="20">
        <v>0</v>
      </c>
      <c r="G117" s="16">
        <v>0.80700000000000005</v>
      </c>
      <c r="H117" s="16">
        <v>32.9</v>
      </c>
      <c r="I117" s="21">
        <f t="shared" si="11"/>
        <v>45188.611643518518</v>
      </c>
      <c r="J117" s="25">
        <f>VLOOKUP(I117,baro!$A$2:$F$1599,5,TRUE)</f>
        <v>0.76</v>
      </c>
      <c r="K117" s="11">
        <f t="shared" si="8"/>
        <v>4.7000000000000042E-2</v>
      </c>
      <c r="L117" s="10">
        <f t="shared" si="9"/>
        <v>7.7000000000000041E-2</v>
      </c>
      <c r="M117" s="46"/>
    </row>
    <row r="118" spans="1:13" x14ac:dyDescent="0.4">
      <c r="A118" s="1">
        <f t="shared" si="12"/>
        <v>107</v>
      </c>
      <c r="B118" s="1">
        <f t="shared" si="10"/>
        <v>106.9999999996746</v>
      </c>
      <c r="C118" s="10">
        <f t="shared" si="13"/>
        <v>1.78333333332791</v>
      </c>
      <c r="D118" s="22">
        <v>45188</v>
      </c>
      <c r="E118" s="15">
        <v>0.61165509259259265</v>
      </c>
      <c r="F118" s="20">
        <v>0</v>
      </c>
      <c r="G118" s="16">
        <v>0.80700000000000005</v>
      </c>
      <c r="H118" s="16">
        <v>32.9</v>
      </c>
      <c r="I118" s="21">
        <f t="shared" si="11"/>
        <v>45188.611655092594</v>
      </c>
      <c r="J118" s="25">
        <f>VLOOKUP(I118,baro!$A$2:$F$1599,5,TRUE)</f>
        <v>0.76</v>
      </c>
      <c r="K118" s="11">
        <f t="shared" si="8"/>
        <v>4.7000000000000042E-2</v>
      </c>
      <c r="L118" s="10">
        <f t="shared" si="9"/>
        <v>7.7000000000000041E-2</v>
      </c>
      <c r="M118" s="46"/>
    </row>
    <row r="119" spans="1:13" x14ac:dyDescent="0.4">
      <c r="A119" s="1">
        <f t="shared" si="12"/>
        <v>108</v>
      </c>
      <c r="B119" s="1">
        <f t="shared" si="10"/>
        <v>107.99999999967156</v>
      </c>
      <c r="C119" s="10">
        <f t="shared" si="13"/>
        <v>1.799999999994526</v>
      </c>
      <c r="D119" s="22">
        <v>45188</v>
      </c>
      <c r="E119" s="15">
        <v>0.61166666666666669</v>
      </c>
      <c r="F119" s="20">
        <v>0</v>
      </c>
      <c r="G119" s="16">
        <v>0.80600000000000005</v>
      </c>
      <c r="H119" s="16">
        <v>32.799999999999997</v>
      </c>
      <c r="I119" s="21">
        <f t="shared" si="11"/>
        <v>45188.611666666664</v>
      </c>
      <c r="J119" s="25">
        <f>VLOOKUP(I119,baro!$A$2:$F$1599,5,TRUE)</f>
        <v>0.76</v>
      </c>
      <c r="K119" s="11">
        <f t="shared" si="8"/>
        <v>4.6000000000000041E-2</v>
      </c>
      <c r="L119" s="10">
        <f t="shared" si="9"/>
        <v>7.600000000000004E-2</v>
      </c>
      <c r="M119" s="46"/>
    </row>
    <row r="120" spans="1:13" x14ac:dyDescent="0.4">
      <c r="A120" s="1">
        <f t="shared" si="12"/>
        <v>109</v>
      </c>
      <c r="B120" s="1">
        <f t="shared" si="10"/>
        <v>108.99999999966852</v>
      </c>
      <c r="C120" s="10">
        <f t="shared" si="13"/>
        <v>1.816666666661142</v>
      </c>
      <c r="D120" s="22">
        <v>45188</v>
      </c>
      <c r="E120" s="15">
        <v>0.61167824074074073</v>
      </c>
      <c r="F120" s="20">
        <v>0</v>
      </c>
      <c r="G120" s="16">
        <v>0.80600000000000005</v>
      </c>
      <c r="H120" s="16">
        <v>32.799999999999997</v>
      </c>
      <c r="I120" s="21">
        <f t="shared" si="11"/>
        <v>45188.611678240741</v>
      </c>
      <c r="J120" s="25">
        <f>VLOOKUP(I120,baro!$A$2:$F$1599,5,TRUE)</f>
        <v>0.76</v>
      </c>
      <c r="K120" s="11">
        <f t="shared" si="8"/>
        <v>4.6000000000000041E-2</v>
      </c>
      <c r="L120" s="10">
        <f t="shared" si="9"/>
        <v>7.600000000000004E-2</v>
      </c>
      <c r="M120" s="46"/>
    </row>
    <row r="121" spans="1:13" x14ac:dyDescent="0.4">
      <c r="A121" s="1">
        <f t="shared" si="12"/>
        <v>110</v>
      </c>
      <c r="B121" s="1">
        <f t="shared" si="10"/>
        <v>109.99999999966548</v>
      </c>
      <c r="C121" s="10">
        <f t="shared" si="13"/>
        <v>1.8333333333277579</v>
      </c>
      <c r="D121" s="22">
        <v>45188</v>
      </c>
      <c r="E121" s="15">
        <v>0.61168981481481477</v>
      </c>
      <c r="F121" s="20">
        <v>0</v>
      </c>
      <c r="G121" s="16">
        <v>0.80600000000000005</v>
      </c>
      <c r="H121" s="16">
        <v>32.799999999999997</v>
      </c>
      <c r="I121" s="21">
        <f t="shared" si="11"/>
        <v>45188.611689814818</v>
      </c>
      <c r="J121" s="25">
        <f>VLOOKUP(I121,baro!$A$2:$F$1599,5,TRUE)</f>
        <v>0.76</v>
      </c>
      <c r="K121" s="11">
        <f t="shared" si="8"/>
        <v>4.6000000000000041E-2</v>
      </c>
      <c r="L121" s="10">
        <f t="shared" si="9"/>
        <v>7.600000000000004E-2</v>
      </c>
      <c r="M121" s="46"/>
    </row>
    <row r="122" spans="1:13" x14ac:dyDescent="0.4">
      <c r="A122" s="1">
        <f t="shared" si="12"/>
        <v>111</v>
      </c>
      <c r="B122" s="1">
        <f t="shared" si="10"/>
        <v>110.99999999966244</v>
      </c>
      <c r="C122" s="10">
        <f t="shared" si="13"/>
        <v>1.8499999999943739</v>
      </c>
      <c r="D122" s="22">
        <v>45188</v>
      </c>
      <c r="E122" s="15">
        <v>0.61170138888888892</v>
      </c>
      <c r="F122" s="20">
        <v>0</v>
      </c>
      <c r="G122" s="16">
        <v>0.80600000000000005</v>
      </c>
      <c r="H122" s="16">
        <v>32.799999999999997</v>
      </c>
      <c r="I122" s="21">
        <f t="shared" si="11"/>
        <v>45188.611701388887</v>
      </c>
      <c r="J122" s="25">
        <f>VLOOKUP(I122,baro!$A$2:$F$1599,5,TRUE)</f>
        <v>0.76</v>
      </c>
      <c r="K122" s="11">
        <f t="shared" si="8"/>
        <v>4.6000000000000041E-2</v>
      </c>
      <c r="L122" s="10">
        <f t="shared" si="9"/>
        <v>7.600000000000004E-2</v>
      </c>
      <c r="M122" s="46"/>
    </row>
    <row r="123" spans="1:13" x14ac:dyDescent="0.4">
      <c r="A123" s="1">
        <f t="shared" si="12"/>
        <v>112</v>
      </c>
      <c r="B123" s="1">
        <f t="shared" si="10"/>
        <v>111.99999999965939</v>
      </c>
      <c r="C123" s="10">
        <f t="shared" si="13"/>
        <v>1.8666666666609899</v>
      </c>
      <c r="D123" s="22">
        <v>45188</v>
      </c>
      <c r="E123" s="15">
        <v>0.61171296296296296</v>
      </c>
      <c r="F123" s="20">
        <v>0</v>
      </c>
      <c r="G123" s="16">
        <v>0.80300000000000005</v>
      </c>
      <c r="H123" s="16">
        <v>32.700000000000003</v>
      </c>
      <c r="I123" s="21">
        <f t="shared" si="11"/>
        <v>45188.611712962964</v>
      </c>
      <c r="J123" s="25">
        <f>VLOOKUP(I123,baro!$A$2:$F$1599,5,TRUE)</f>
        <v>0.76</v>
      </c>
      <c r="K123" s="11">
        <f t="shared" si="8"/>
        <v>4.3000000000000038E-2</v>
      </c>
      <c r="L123" s="10">
        <f t="shared" si="9"/>
        <v>7.3000000000000037E-2</v>
      </c>
      <c r="M123" s="46"/>
    </row>
    <row r="124" spans="1:13" x14ac:dyDescent="0.4">
      <c r="A124" s="1">
        <f t="shared" si="12"/>
        <v>113</v>
      </c>
      <c r="B124" s="1">
        <f t="shared" si="10"/>
        <v>112.99999999965635</v>
      </c>
      <c r="C124" s="10">
        <f t="shared" si="13"/>
        <v>1.8833333333276059</v>
      </c>
      <c r="D124" s="22">
        <v>45188</v>
      </c>
      <c r="E124" s="15">
        <v>0.61172453703703711</v>
      </c>
      <c r="F124" s="20">
        <v>0</v>
      </c>
      <c r="G124" s="16">
        <v>0.80300000000000005</v>
      </c>
      <c r="H124" s="16">
        <v>32.700000000000003</v>
      </c>
      <c r="I124" s="21">
        <f t="shared" si="11"/>
        <v>45188.611724537041</v>
      </c>
      <c r="J124" s="25">
        <f>VLOOKUP(I124,baro!$A$2:$F$1599,5,TRUE)</f>
        <v>0.76</v>
      </c>
      <c r="K124" s="11">
        <f t="shared" si="8"/>
        <v>4.3000000000000038E-2</v>
      </c>
      <c r="L124" s="10">
        <f t="shared" si="9"/>
        <v>7.3000000000000037E-2</v>
      </c>
      <c r="M124" s="46"/>
    </row>
    <row r="125" spans="1:13" x14ac:dyDescent="0.4">
      <c r="A125" s="1">
        <f t="shared" si="12"/>
        <v>114</v>
      </c>
      <c r="B125" s="1">
        <f t="shared" si="10"/>
        <v>113.99999999965331</v>
      </c>
      <c r="C125" s="10">
        <f t="shared" si="13"/>
        <v>1.8999999999942219</v>
      </c>
      <c r="D125" s="22">
        <v>45188</v>
      </c>
      <c r="E125" s="15">
        <v>0.61173611111111115</v>
      </c>
      <c r="F125" s="20">
        <v>0</v>
      </c>
      <c r="G125" s="16">
        <v>0.80300000000000005</v>
      </c>
      <c r="H125" s="16">
        <v>32.700000000000003</v>
      </c>
      <c r="I125" s="21">
        <f t="shared" si="11"/>
        <v>45188.61173611111</v>
      </c>
      <c r="J125" s="25">
        <f>VLOOKUP(I125,baro!$A$2:$F$1599,5,TRUE)</f>
        <v>0.76</v>
      </c>
      <c r="K125" s="11">
        <f t="shared" si="8"/>
        <v>4.3000000000000038E-2</v>
      </c>
      <c r="L125" s="10">
        <f t="shared" si="9"/>
        <v>7.3000000000000037E-2</v>
      </c>
      <c r="M125" s="46"/>
    </row>
    <row r="126" spans="1:13" x14ac:dyDescent="0.4">
      <c r="A126" s="1">
        <f t="shared" si="12"/>
        <v>115</v>
      </c>
      <c r="B126" s="1">
        <f t="shared" si="10"/>
        <v>114.99999999965027</v>
      </c>
      <c r="C126" s="10">
        <f t="shared" si="13"/>
        <v>1.9166666666608378</v>
      </c>
      <c r="D126" s="22">
        <v>45188</v>
      </c>
      <c r="E126" s="15">
        <v>0.61174768518518519</v>
      </c>
      <c r="F126" s="20">
        <v>0</v>
      </c>
      <c r="G126" s="16">
        <v>0.80300000000000005</v>
      </c>
      <c r="H126" s="16">
        <v>32.700000000000003</v>
      </c>
      <c r="I126" s="21">
        <f t="shared" si="11"/>
        <v>45188.611747685187</v>
      </c>
      <c r="J126" s="25">
        <f>VLOOKUP(I126,baro!$A$2:$F$1599,5,TRUE)</f>
        <v>0.76</v>
      </c>
      <c r="K126" s="11">
        <f t="shared" si="8"/>
        <v>4.3000000000000038E-2</v>
      </c>
      <c r="L126" s="10">
        <f t="shared" si="9"/>
        <v>7.3000000000000037E-2</v>
      </c>
      <c r="M126" s="46"/>
    </row>
    <row r="127" spans="1:13" x14ac:dyDescent="0.4">
      <c r="A127" s="1">
        <f t="shared" si="12"/>
        <v>116</v>
      </c>
      <c r="B127" s="1">
        <f t="shared" si="10"/>
        <v>115.99999999964723</v>
      </c>
      <c r="C127" s="10">
        <f t="shared" si="13"/>
        <v>1.9333333333274538</v>
      </c>
      <c r="D127" s="22">
        <v>45188</v>
      </c>
      <c r="E127" s="15">
        <v>0.61175925925925922</v>
      </c>
      <c r="F127" s="20">
        <v>0</v>
      </c>
      <c r="G127" s="16">
        <v>0.80300000000000005</v>
      </c>
      <c r="H127" s="16">
        <v>32.700000000000003</v>
      </c>
      <c r="I127" s="21">
        <f t="shared" si="11"/>
        <v>45188.611759259256</v>
      </c>
      <c r="J127" s="25">
        <f>VLOOKUP(I127,baro!$A$2:$F$1599,5,TRUE)</f>
        <v>0.76</v>
      </c>
      <c r="K127" s="11">
        <f t="shared" si="8"/>
        <v>4.3000000000000038E-2</v>
      </c>
      <c r="L127" s="10">
        <f t="shared" si="9"/>
        <v>7.3000000000000037E-2</v>
      </c>
      <c r="M127" s="46"/>
    </row>
    <row r="128" spans="1:13" x14ac:dyDescent="0.4">
      <c r="A128" s="1">
        <f t="shared" si="12"/>
        <v>117</v>
      </c>
      <c r="B128" s="1">
        <f t="shared" si="10"/>
        <v>116.99999999964419</v>
      </c>
      <c r="C128" s="10">
        <f t="shared" si="13"/>
        <v>1.9499999999940698</v>
      </c>
      <c r="D128" s="22">
        <v>45188</v>
      </c>
      <c r="E128" s="15">
        <v>0.61177083333333326</v>
      </c>
      <c r="F128" s="20">
        <v>0</v>
      </c>
      <c r="G128" s="16">
        <v>0.80100000000000005</v>
      </c>
      <c r="H128" s="16">
        <v>32.6</v>
      </c>
      <c r="I128" s="21">
        <f t="shared" si="11"/>
        <v>45188.611770833333</v>
      </c>
      <c r="J128" s="25">
        <f>VLOOKUP(I128,baro!$A$2:$F$1599,5,TRUE)</f>
        <v>0.76</v>
      </c>
      <c r="K128" s="11">
        <f t="shared" si="8"/>
        <v>4.1000000000000036E-2</v>
      </c>
      <c r="L128" s="10">
        <f t="shared" si="9"/>
        <v>7.1000000000000035E-2</v>
      </c>
      <c r="M128" s="46"/>
    </row>
    <row r="129" spans="1:13" x14ac:dyDescent="0.4">
      <c r="A129" s="1">
        <f t="shared" si="12"/>
        <v>118</v>
      </c>
      <c r="B129" s="1">
        <f t="shared" si="10"/>
        <v>117.99999999964115</v>
      </c>
      <c r="C129" s="10">
        <f t="shared" si="13"/>
        <v>1.9666666666606858</v>
      </c>
      <c r="D129" s="22">
        <v>45188</v>
      </c>
      <c r="E129" s="15">
        <v>0.61178240740740741</v>
      </c>
      <c r="F129" s="20">
        <v>0</v>
      </c>
      <c r="G129" s="16">
        <v>0.80100000000000005</v>
      </c>
      <c r="H129" s="16">
        <v>32.6</v>
      </c>
      <c r="I129" s="21">
        <f t="shared" si="11"/>
        <v>45188.61178240741</v>
      </c>
      <c r="J129" s="25">
        <f>VLOOKUP(I129,baro!$A$2:$F$1599,5,TRUE)</f>
        <v>0.76</v>
      </c>
      <c r="K129" s="11">
        <f t="shared" si="8"/>
        <v>4.1000000000000036E-2</v>
      </c>
      <c r="L129" s="10">
        <f t="shared" si="9"/>
        <v>7.1000000000000035E-2</v>
      </c>
      <c r="M129" s="46"/>
    </row>
    <row r="130" spans="1:13" x14ac:dyDescent="0.4">
      <c r="A130" s="1">
        <f t="shared" si="12"/>
        <v>119</v>
      </c>
      <c r="B130" s="1">
        <f t="shared" si="10"/>
        <v>118.99999999963811</v>
      </c>
      <c r="C130" s="10">
        <f t="shared" si="13"/>
        <v>1.9833333333273018</v>
      </c>
      <c r="D130" s="22">
        <v>45188</v>
      </c>
      <c r="E130" s="15">
        <v>0.61179398148148145</v>
      </c>
      <c r="F130" s="20">
        <v>0</v>
      </c>
      <c r="G130" s="16">
        <v>0.80100000000000005</v>
      </c>
      <c r="H130" s="16">
        <v>32.6</v>
      </c>
      <c r="I130" s="21">
        <f t="shared" si="11"/>
        <v>45188.611793981479</v>
      </c>
      <c r="J130" s="25">
        <f>VLOOKUP(I130,baro!$A$2:$F$1599,5,TRUE)</f>
        <v>0.76</v>
      </c>
      <c r="K130" s="11">
        <f t="shared" si="8"/>
        <v>4.1000000000000036E-2</v>
      </c>
      <c r="L130" s="10">
        <f t="shared" si="9"/>
        <v>7.1000000000000035E-2</v>
      </c>
      <c r="M130" s="46"/>
    </row>
    <row r="131" spans="1:13" x14ac:dyDescent="0.4">
      <c r="A131" s="1">
        <f t="shared" si="12"/>
        <v>120</v>
      </c>
      <c r="B131" s="1">
        <f t="shared" si="10"/>
        <v>119.99999999963507</v>
      </c>
      <c r="C131" s="10">
        <f t="shared" si="13"/>
        <v>1.9999999999939178</v>
      </c>
      <c r="D131" s="22">
        <v>45188</v>
      </c>
      <c r="E131" s="15">
        <v>0.6118055555555556</v>
      </c>
      <c r="F131" s="20">
        <v>0</v>
      </c>
      <c r="G131" s="16">
        <v>0.80100000000000005</v>
      </c>
      <c r="H131" s="16">
        <v>32.6</v>
      </c>
      <c r="I131" s="21">
        <f t="shared" si="11"/>
        <v>45188.611805555556</v>
      </c>
      <c r="J131" s="25">
        <f>VLOOKUP(I131,baro!$A$2:$F$1599,5,TRUE)</f>
        <v>0.76</v>
      </c>
      <c r="K131" s="11">
        <f t="shared" si="8"/>
        <v>4.1000000000000036E-2</v>
      </c>
      <c r="L131" s="10">
        <f t="shared" si="9"/>
        <v>7.1000000000000035E-2</v>
      </c>
      <c r="M131" s="46"/>
    </row>
    <row r="132" spans="1:13" x14ac:dyDescent="0.4">
      <c r="A132" s="1">
        <f t="shared" si="12"/>
        <v>121</v>
      </c>
      <c r="B132" s="1">
        <f t="shared" si="10"/>
        <v>120.99999999963202</v>
      </c>
      <c r="C132" s="10">
        <f t="shared" si="13"/>
        <v>2.0166666666605337</v>
      </c>
      <c r="D132" s="22">
        <v>45188</v>
      </c>
      <c r="E132" s="15">
        <v>0.61181712962962964</v>
      </c>
      <c r="F132" s="20">
        <v>0</v>
      </c>
      <c r="G132" s="16">
        <v>0.8</v>
      </c>
      <c r="H132" s="16">
        <v>32.5</v>
      </c>
      <c r="I132" s="21">
        <f t="shared" si="11"/>
        <v>45188.611817129633</v>
      </c>
      <c r="J132" s="25">
        <f>VLOOKUP(I132,baro!$A$2:$F$1599,5,TRUE)</f>
        <v>0.76</v>
      </c>
      <c r="K132" s="11">
        <f t="shared" si="8"/>
        <v>4.0000000000000036E-2</v>
      </c>
      <c r="L132" s="10">
        <f t="shared" si="9"/>
        <v>7.0000000000000034E-2</v>
      </c>
      <c r="M132" s="46"/>
    </row>
    <row r="133" spans="1:13" x14ac:dyDescent="0.4">
      <c r="A133" s="1">
        <f t="shared" si="12"/>
        <v>122</v>
      </c>
      <c r="B133" s="1">
        <f t="shared" si="10"/>
        <v>121.99999999962898</v>
      </c>
      <c r="C133" s="10">
        <f t="shared" si="13"/>
        <v>2.0333333333271497</v>
      </c>
      <c r="D133" s="22">
        <v>45188</v>
      </c>
      <c r="E133" s="15">
        <v>0.61182870370370368</v>
      </c>
      <c r="F133" s="20">
        <v>0</v>
      </c>
      <c r="G133" s="16">
        <v>0.8</v>
      </c>
      <c r="H133" s="16">
        <v>32.5</v>
      </c>
      <c r="I133" s="21">
        <f t="shared" si="11"/>
        <v>45188.611828703702</v>
      </c>
      <c r="J133" s="25">
        <f>VLOOKUP(I133,baro!$A$2:$F$1599,5,TRUE)</f>
        <v>0.76</v>
      </c>
      <c r="K133" s="11">
        <f t="shared" si="8"/>
        <v>4.0000000000000036E-2</v>
      </c>
      <c r="L133" s="10">
        <f t="shared" si="9"/>
        <v>7.0000000000000034E-2</v>
      </c>
      <c r="M133" s="46"/>
    </row>
    <row r="134" spans="1:13" x14ac:dyDescent="0.4">
      <c r="A134" s="1">
        <f t="shared" si="12"/>
        <v>123</v>
      </c>
      <c r="B134" s="1">
        <f t="shared" si="10"/>
        <v>122.99999999962594</v>
      </c>
      <c r="C134" s="10">
        <f t="shared" si="13"/>
        <v>2.0499999999937657</v>
      </c>
      <c r="D134" s="22">
        <v>45188</v>
      </c>
      <c r="E134" s="15">
        <v>0.61184027777777772</v>
      </c>
      <c r="F134" s="20">
        <v>0</v>
      </c>
      <c r="G134" s="16">
        <v>0.8</v>
      </c>
      <c r="H134" s="16">
        <v>32.5</v>
      </c>
      <c r="I134" s="21">
        <f t="shared" si="11"/>
        <v>45188.611840277779</v>
      </c>
      <c r="J134" s="25">
        <f>VLOOKUP(I134,baro!$A$2:$F$1599,5,TRUE)</f>
        <v>0.76</v>
      </c>
      <c r="K134" s="11">
        <f t="shared" si="8"/>
        <v>4.0000000000000036E-2</v>
      </c>
      <c r="L134" s="10">
        <f t="shared" si="9"/>
        <v>7.0000000000000034E-2</v>
      </c>
      <c r="M134" s="46"/>
    </row>
    <row r="135" spans="1:13" x14ac:dyDescent="0.4">
      <c r="A135" s="1">
        <f t="shared" si="12"/>
        <v>124</v>
      </c>
      <c r="B135" s="1">
        <f t="shared" si="10"/>
        <v>123.9999999996229</v>
      </c>
      <c r="C135" s="10">
        <f t="shared" si="13"/>
        <v>2.0666666666603817</v>
      </c>
      <c r="D135" s="22">
        <v>45188</v>
      </c>
      <c r="E135" s="15">
        <v>0.61185185185185187</v>
      </c>
      <c r="F135" s="20">
        <v>0</v>
      </c>
      <c r="G135" s="16">
        <v>0.79800000000000004</v>
      </c>
      <c r="H135" s="16">
        <v>32.5</v>
      </c>
      <c r="I135" s="21">
        <f t="shared" si="11"/>
        <v>45188.611851851849</v>
      </c>
      <c r="J135" s="25">
        <f>VLOOKUP(I135,baro!$A$2:$F$1599,5,TRUE)</f>
        <v>0.76</v>
      </c>
      <c r="K135" s="11">
        <f t="shared" si="8"/>
        <v>3.8000000000000034E-2</v>
      </c>
      <c r="L135" s="10">
        <f t="shared" si="9"/>
        <v>6.8000000000000033E-2</v>
      </c>
      <c r="M135" s="46"/>
    </row>
    <row r="136" spans="1:13" x14ac:dyDescent="0.4">
      <c r="A136" s="1">
        <f t="shared" si="12"/>
        <v>125</v>
      </c>
      <c r="B136" s="1">
        <f t="shared" si="10"/>
        <v>124.99999999961986</v>
      </c>
      <c r="C136" s="10">
        <f t="shared" si="13"/>
        <v>2.0833333333269977</v>
      </c>
      <c r="D136" s="22">
        <v>45188</v>
      </c>
      <c r="E136" s="15">
        <v>0.61186342592592591</v>
      </c>
      <c r="F136" s="20">
        <v>0</v>
      </c>
      <c r="G136" s="16">
        <v>0.79800000000000004</v>
      </c>
      <c r="H136" s="16">
        <v>32.5</v>
      </c>
      <c r="I136" s="21">
        <f t="shared" si="11"/>
        <v>45188.611863425926</v>
      </c>
      <c r="J136" s="25">
        <f>VLOOKUP(I136,baro!$A$2:$F$1599,5,TRUE)</f>
        <v>0.76</v>
      </c>
      <c r="K136" s="11">
        <f t="shared" si="8"/>
        <v>3.8000000000000034E-2</v>
      </c>
      <c r="L136" s="10">
        <f t="shared" si="9"/>
        <v>6.8000000000000033E-2</v>
      </c>
      <c r="M136" s="46"/>
    </row>
    <row r="137" spans="1:13" x14ac:dyDescent="0.4">
      <c r="A137" s="1">
        <f t="shared" si="12"/>
        <v>126</v>
      </c>
      <c r="B137" s="1">
        <f t="shared" si="10"/>
        <v>125.99999999961682</v>
      </c>
      <c r="C137" s="10">
        <f t="shared" si="13"/>
        <v>2.0999999999936136</v>
      </c>
      <c r="D137" s="22">
        <v>45188</v>
      </c>
      <c r="E137" s="15">
        <v>0.61187500000000006</v>
      </c>
      <c r="F137" s="20">
        <v>0</v>
      </c>
      <c r="G137" s="16">
        <v>0.79800000000000004</v>
      </c>
      <c r="H137" s="16">
        <v>32.5</v>
      </c>
      <c r="I137" s="21">
        <f t="shared" si="11"/>
        <v>45188.611875000002</v>
      </c>
      <c r="J137" s="25">
        <f>VLOOKUP(I137,baro!$A$2:$F$1599,5,TRUE)</f>
        <v>0.76</v>
      </c>
      <c r="K137" s="11">
        <f t="shared" si="8"/>
        <v>3.8000000000000034E-2</v>
      </c>
      <c r="L137" s="10">
        <f t="shared" si="9"/>
        <v>6.8000000000000033E-2</v>
      </c>
      <c r="M137" s="46"/>
    </row>
    <row r="138" spans="1:13" x14ac:dyDescent="0.4">
      <c r="A138" s="1">
        <f t="shared" si="12"/>
        <v>127</v>
      </c>
      <c r="B138" s="1">
        <f t="shared" si="10"/>
        <v>126.99999999961378</v>
      </c>
      <c r="C138" s="10">
        <f t="shared" si="13"/>
        <v>2.1166666666602296</v>
      </c>
      <c r="D138" s="22">
        <v>45188</v>
      </c>
      <c r="E138" s="15">
        <v>0.6118865740740741</v>
      </c>
      <c r="F138" s="20">
        <v>0</v>
      </c>
      <c r="G138" s="16">
        <v>0.79700000000000004</v>
      </c>
      <c r="H138" s="16">
        <v>32.4</v>
      </c>
      <c r="I138" s="21">
        <f t="shared" si="11"/>
        <v>45188.611886574072</v>
      </c>
      <c r="J138" s="25">
        <f>VLOOKUP(I138,baro!$A$2:$F$1599,5,TRUE)</f>
        <v>0.76</v>
      </c>
      <c r="K138" s="11">
        <f t="shared" si="8"/>
        <v>3.7000000000000033E-2</v>
      </c>
      <c r="L138" s="10">
        <f t="shared" si="9"/>
        <v>6.7000000000000032E-2</v>
      </c>
      <c r="M138" s="46"/>
    </row>
    <row r="139" spans="1:13" x14ac:dyDescent="0.4">
      <c r="A139" s="1">
        <f t="shared" si="12"/>
        <v>128</v>
      </c>
      <c r="B139" s="1">
        <f t="shared" si="10"/>
        <v>127.99999999961074</v>
      </c>
      <c r="C139" s="10">
        <f t="shared" si="13"/>
        <v>2.1333333333268456</v>
      </c>
      <c r="D139" s="22">
        <v>45188</v>
      </c>
      <c r="E139" s="15">
        <v>0.61189814814814814</v>
      </c>
      <c r="F139" s="20">
        <v>0</v>
      </c>
      <c r="G139" s="16">
        <v>0.79700000000000004</v>
      </c>
      <c r="H139" s="16">
        <v>32.4</v>
      </c>
      <c r="I139" s="21">
        <f t="shared" si="11"/>
        <v>45188.611898148149</v>
      </c>
      <c r="J139" s="25">
        <f>VLOOKUP(I139,baro!$A$2:$F$1599,5,TRUE)</f>
        <v>0.76</v>
      </c>
      <c r="K139" s="11">
        <f t="shared" ref="K139:K202" si="14">G139-J139</f>
        <v>3.7000000000000033E-2</v>
      </c>
      <c r="L139" s="10">
        <f t="shared" ref="L139:L202" si="15">IF(K139&lt;0,"-",$B$2+K139)</f>
        <v>6.7000000000000032E-2</v>
      </c>
      <c r="M139" s="46"/>
    </row>
    <row r="140" spans="1:13" x14ac:dyDescent="0.4">
      <c r="A140" s="1">
        <f t="shared" si="12"/>
        <v>129</v>
      </c>
      <c r="B140" s="1">
        <f t="shared" ref="B140:B203" si="16">A140*$F$3</f>
        <v>128.9999999996077</v>
      </c>
      <c r="C140" s="10">
        <f t="shared" si="13"/>
        <v>2.1499999999934616</v>
      </c>
      <c r="D140" s="22">
        <v>45188</v>
      </c>
      <c r="E140" s="15">
        <v>0.61190972222222217</v>
      </c>
      <c r="F140" s="20">
        <v>0</v>
      </c>
      <c r="G140" s="16">
        <v>0.79700000000000004</v>
      </c>
      <c r="H140" s="16">
        <v>32.4</v>
      </c>
      <c r="I140" s="21">
        <f t="shared" ref="I140:I203" si="17">D140+E140+F140/24/60/60/1000</f>
        <v>45188.611909722225</v>
      </c>
      <c r="J140" s="25">
        <f>VLOOKUP(I140,baro!$A$2:$F$1599,5,TRUE)</f>
        <v>0.76</v>
      </c>
      <c r="K140" s="11">
        <f t="shared" si="14"/>
        <v>3.7000000000000033E-2</v>
      </c>
      <c r="L140" s="10">
        <f t="shared" si="15"/>
        <v>6.7000000000000032E-2</v>
      </c>
      <c r="M140" s="46"/>
    </row>
    <row r="141" spans="1:13" x14ac:dyDescent="0.4">
      <c r="A141" s="1">
        <f t="shared" ref="A141:A204" si="18">A140+1</f>
        <v>130</v>
      </c>
      <c r="B141" s="1">
        <f t="shared" si="16"/>
        <v>129.99999999960465</v>
      </c>
      <c r="C141" s="10">
        <f t="shared" ref="C141:C204" si="19">B141/60</f>
        <v>2.1666666666600776</v>
      </c>
      <c r="D141" s="22">
        <v>45188</v>
      </c>
      <c r="E141" s="15">
        <v>0.61192129629629632</v>
      </c>
      <c r="F141" s="20">
        <v>0</v>
      </c>
      <c r="G141" s="16">
        <v>0.79700000000000004</v>
      </c>
      <c r="H141" s="16">
        <v>32.4</v>
      </c>
      <c r="I141" s="21">
        <f t="shared" si="17"/>
        <v>45188.611921296295</v>
      </c>
      <c r="J141" s="25">
        <f>VLOOKUP(I141,baro!$A$2:$F$1599,5,TRUE)</f>
        <v>0.76</v>
      </c>
      <c r="K141" s="11">
        <f t="shared" si="14"/>
        <v>3.7000000000000033E-2</v>
      </c>
      <c r="L141" s="10">
        <f t="shared" si="15"/>
        <v>6.7000000000000032E-2</v>
      </c>
      <c r="M141" s="46"/>
    </row>
    <row r="142" spans="1:13" x14ac:dyDescent="0.4">
      <c r="A142" s="1">
        <f t="shared" si="18"/>
        <v>131</v>
      </c>
      <c r="B142" s="1">
        <f t="shared" si="16"/>
        <v>130.99999999960161</v>
      </c>
      <c r="C142" s="10">
        <f t="shared" si="19"/>
        <v>2.1833333333266935</v>
      </c>
      <c r="D142" s="22">
        <v>45188</v>
      </c>
      <c r="E142" s="15">
        <v>0.61193287037037036</v>
      </c>
      <c r="F142" s="20">
        <v>0</v>
      </c>
      <c r="G142" s="16">
        <v>0.79500000000000004</v>
      </c>
      <c r="H142" s="16">
        <v>32.4</v>
      </c>
      <c r="I142" s="21">
        <f t="shared" si="17"/>
        <v>45188.611932870372</v>
      </c>
      <c r="J142" s="25">
        <f>VLOOKUP(I142,baro!$A$2:$F$1599,5,TRUE)</f>
        <v>0.76</v>
      </c>
      <c r="K142" s="11">
        <f t="shared" si="14"/>
        <v>3.5000000000000031E-2</v>
      </c>
      <c r="L142" s="10">
        <f t="shared" si="15"/>
        <v>6.500000000000003E-2</v>
      </c>
      <c r="M142" s="46"/>
    </row>
    <row r="143" spans="1:13" x14ac:dyDescent="0.4">
      <c r="A143" s="1">
        <f t="shared" si="18"/>
        <v>132</v>
      </c>
      <c r="B143" s="1">
        <f t="shared" si="16"/>
        <v>131.99999999959857</v>
      </c>
      <c r="C143" s="10">
        <f t="shared" si="19"/>
        <v>2.1999999999933095</v>
      </c>
      <c r="D143" s="22">
        <v>45188</v>
      </c>
      <c r="E143" s="15">
        <v>0.61194444444444451</v>
      </c>
      <c r="F143" s="20">
        <v>0</v>
      </c>
      <c r="G143" s="16">
        <v>0.79500000000000004</v>
      </c>
      <c r="H143" s="16">
        <v>32.4</v>
      </c>
      <c r="I143" s="21">
        <f t="shared" si="17"/>
        <v>45188.611944444441</v>
      </c>
      <c r="J143" s="25">
        <f>VLOOKUP(I143,baro!$A$2:$F$1599,5,TRUE)</f>
        <v>0.76</v>
      </c>
      <c r="K143" s="11">
        <f t="shared" si="14"/>
        <v>3.5000000000000031E-2</v>
      </c>
      <c r="L143" s="10">
        <f t="shared" si="15"/>
        <v>6.500000000000003E-2</v>
      </c>
      <c r="M143" s="46"/>
    </row>
    <row r="144" spans="1:13" x14ac:dyDescent="0.4">
      <c r="A144" s="1">
        <f t="shared" si="18"/>
        <v>133</v>
      </c>
      <c r="B144" s="1">
        <f t="shared" si="16"/>
        <v>132.99999999959553</v>
      </c>
      <c r="C144" s="10">
        <f t="shared" si="19"/>
        <v>2.2166666666599255</v>
      </c>
      <c r="D144" s="22">
        <v>45188</v>
      </c>
      <c r="E144" s="15">
        <v>0.61195601851851855</v>
      </c>
      <c r="F144" s="20">
        <v>0</v>
      </c>
      <c r="G144" s="16">
        <v>0.79400000000000004</v>
      </c>
      <c r="H144" s="16">
        <v>32.299999999999997</v>
      </c>
      <c r="I144" s="21">
        <f t="shared" si="17"/>
        <v>45188.611956018518</v>
      </c>
      <c r="J144" s="25">
        <f>VLOOKUP(I144,baro!$A$2:$F$1599,5,TRUE)</f>
        <v>0.76</v>
      </c>
      <c r="K144" s="11">
        <f t="shared" si="14"/>
        <v>3.400000000000003E-2</v>
      </c>
      <c r="L144" s="10">
        <f t="shared" si="15"/>
        <v>6.4000000000000029E-2</v>
      </c>
      <c r="M144" s="46"/>
    </row>
    <row r="145" spans="1:13" x14ac:dyDescent="0.4">
      <c r="A145" s="1">
        <f t="shared" si="18"/>
        <v>134</v>
      </c>
      <c r="B145" s="1">
        <f t="shared" si="16"/>
        <v>133.99999999959249</v>
      </c>
      <c r="C145" s="10">
        <f t="shared" si="19"/>
        <v>2.2333333333265415</v>
      </c>
      <c r="D145" s="22">
        <v>45188</v>
      </c>
      <c r="E145" s="15">
        <v>0.61196759259259259</v>
      </c>
      <c r="F145" s="20">
        <v>0</v>
      </c>
      <c r="G145" s="16">
        <v>0.79400000000000004</v>
      </c>
      <c r="H145" s="16">
        <v>32.299999999999997</v>
      </c>
      <c r="I145" s="21">
        <f t="shared" si="17"/>
        <v>45188.611967592595</v>
      </c>
      <c r="J145" s="25">
        <f>VLOOKUP(I145,baro!$A$2:$F$1599,5,TRUE)</f>
        <v>0.76</v>
      </c>
      <c r="K145" s="11">
        <f t="shared" si="14"/>
        <v>3.400000000000003E-2</v>
      </c>
      <c r="L145" s="10">
        <f t="shared" si="15"/>
        <v>6.4000000000000029E-2</v>
      </c>
      <c r="M145" s="46"/>
    </row>
    <row r="146" spans="1:13" x14ac:dyDescent="0.4">
      <c r="A146" s="1">
        <f t="shared" si="18"/>
        <v>135</v>
      </c>
      <c r="B146" s="1">
        <f t="shared" si="16"/>
        <v>134.99999999958945</v>
      </c>
      <c r="C146" s="10">
        <f t="shared" si="19"/>
        <v>2.2499999999931575</v>
      </c>
      <c r="D146" s="22">
        <v>45188</v>
      </c>
      <c r="E146" s="15">
        <v>0.61197916666666663</v>
      </c>
      <c r="F146" s="20">
        <v>0</v>
      </c>
      <c r="G146" s="16">
        <v>0.79400000000000004</v>
      </c>
      <c r="H146" s="16">
        <v>32.299999999999997</v>
      </c>
      <c r="I146" s="21">
        <f t="shared" si="17"/>
        <v>45188.611979166664</v>
      </c>
      <c r="J146" s="25">
        <f>VLOOKUP(I146,baro!$A$2:$F$1599,5,TRUE)</f>
        <v>0.76</v>
      </c>
      <c r="K146" s="11">
        <f t="shared" si="14"/>
        <v>3.400000000000003E-2</v>
      </c>
      <c r="L146" s="10">
        <f t="shared" si="15"/>
        <v>6.4000000000000029E-2</v>
      </c>
      <c r="M146" s="46"/>
    </row>
    <row r="147" spans="1:13" x14ac:dyDescent="0.4">
      <c r="A147" s="1">
        <f t="shared" si="18"/>
        <v>136</v>
      </c>
      <c r="B147" s="1">
        <f t="shared" si="16"/>
        <v>135.99999999958641</v>
      </c>
      <c r="C147" s="10">
        <f t="shared" si="19"/>
        <v>2.2666666666597735</v>
      </c>
      <c r="D147" s="22">
        <v>45188</v>
      </c>
      <c r="E147" s="15">
        <v>0.61199074074074067</v>
      </c>
      <c r="F147" s="20">
        <v>0</v>
      </c>
      <c r="G147" s="16">
        <v>0.79200000000000004</v>
      </c>
      <c r="H147" s="16">
        <v>32.299999999999997</v>
      </c>
      <c r="I147" s="21">
        <f t="shared" si="17"/>
        <v>45188.611990740741</v>
      </c>
      <c r="J147" s="25">
        <f>VLOOKUP(I147,baro!$A$2:$F$1599,5,TRUE)</f>
        <v>0.76</v>
      </c>
      <c r="K147" s="11">
        <f t="shared" si="14"/>
        <v>3.2000000000000028E-2</v>
      </c>
      <c r="L147" s="10">
        <f t="shared" si="15"/>
        <v>6.2000000000000027E-2</v>
      </c>
      <c r="M147" s="46"/>
    </row>
    <row r="148" spans="1:13" x14ac:dyDescent="0.4">
      <c r="A148" s="1">
        <f t="shared" si="18"/>
        <v>137</v>
      </c>
      <c r="B148" s="1">
        <f t="shared" si="16"/>
        <v>136.99999999958337</v>
      </c>
      <c r="C148" s="10">
        <f t="shared" si="19"/>
        <v>2.2833333333263894</v>
      </c>
      <c r="D148" s="22">
        <v>45188</v>
      </c>
      <c r="E148" s="15">
        <v>0.61200231481481482</v>
      </c>
      <c r="F148" s="20">
        <v>0</v>
      </c>
      <c r="G148" s="16">
        <v>0.79200000000000004</v>
      </c>
      <c r="H148" s="16">
        <v>32.299999999999997</v>
      </c>
      <c r="I148" s="21">
        <f t="shared" si="17"/>
        <v>45188.612002314818</v>
      </c>
      <c r="J148" s="25">
        <f>VLOOKUP(I148,baro!$A$2:$F$1599,5,TRUE)</f>
        <v>0.76</v>
      </c>
      <c r="K148" s="11">
        <f t="shared" si="14"/>
        <v>3.2000000000000028E-2</v>
      </c>
      <c r="L148" s="10">
        <f t="shared" si="15"/>
        <v>6.2000000000000027E-2</v>
      </c>
      <c r="M148" s="46"/>
    </row>
    <row r="149" spans="1:13" x14ac:dyDescent="0.4">
      <c r="A149" s="1">
        <f t="shared" si="18"/>
        <v>138</v>
      </c>
      <c r="B149" s="1">
        <f t="shared" si="16"/>
        <v>137.99999999958033</v>
      </c>
      <c r="C149" s="10">
        <f t="shared" si="19"/>
        <v>2.2999999999930054</v>
      </c>
      <c r="D149" s="22">
        <v>45188</v>
      </c>
      <c r="E149" s="15">
        <v>0.61201388888888886</v>
      </c>
      <c r="F149" s="20">
        <v>0</v>
      </c>
      <c r="G149" s="16">
        <v>0.79200000000000004</v>
      </c>
      <c r="H149" s="16">
        <v>32.299999999999997</v>
      </c>
      <c r="I149" s="21">
        <f t="shared" si="17"/>
        <v>45188.612013888887</v>
      </c>
      <c r="J149" s="25">
        <f>VLOOKUP(I149,baro!$A$2:$F$1599,5,TRUE)</f>
        <v>0.76</v>
      </c>
      <c r="K149" s="11">
        <f t="shared" si="14"/>
        <v>3.2000000000000028E-2</v>
      </c>
      <c r="L149" s="10">
        <f t="shared" si="15"/>
        <v>6.2000000000000027E-2</v>
      </c>
      <c r="M149" s="46"/>
    </row>
    <row r="150" spans="1:13" x14ac:dyDescent="0.4">
      <c r="A150" s="1">
        <f t="shared" si="18"/>
        <v>139</v>
      </c>
      <c r="B150" s="1">
        <f t="shared" si="16"/>
        <v>138.99999999957728</v>
      </c>
      <c r="C150" s="10">
        <f t="shared" si="19"/>
        <v>2.3166666666596214</v>
      </c>
      <c r="D150" s="22">
        <v>45188</v>
      </c>
      <c r="E150" s="15">
        <v>0.61202546296296301</v>
      </c>
      <c r="F150" s="20">
        <v>0</v>
      </c>
      <c r="G150" s="16">
        <v>0.79100000000000004</v>
      </c>
      <c r="H150" s="16">
        <v>32.200000000000003</v>
      </c>
      <c r="I150" s="21">
        <f t="shared" si="17"/>
        <v>45188.612025462964</v>
      </c>
      <c r="J150" s="25">
        <f>VLOOKUP(I150,baro!$A$2:$F$1599,5,TRUE)</f>
        <v>0.76</v>
      </c>
      <c r="K150" s="11">
        <f t="shared" si="14"/>
        <v>3.1000000000000028E-2</v>
      </c>
      <c r="L150" s="10">
        <f t="shared" si="15"/>
        <v>6.1000000000000026E-2</v>
      </c>
      <c r="M150" s="46"/>
    </row>
    <row r="151" spans="1:13" x14ac:dyDescent="0.4">
      <c r="A151" s="1">
        <f t="shared" si="18"/>
        <v>140</v>
      </c>
      <c r="B151" s="1">
        <f t="shared" si="16"/>
        <v>139.99999999957424</v>
      </c>
      <c r="C151" s="10">
        <f t="shared" si="19"/>
        <v>2.3333333333262374</v>
      </c>
      <c r="D151" s="22">
        <v>45188</v>
      </c>
      <c r="E151" s="15">
        <v>0.61203703703703705</v>
      </c>
      <c r="F151" s="20">
        <v>0</v>
      </c>
      <c r="G151" s="16">
        <v>0.79100000000000004</v>
      </c>
      <c r="H151" s="16">
        <v>32.200000000000003</v>
      </c>
      <c r="I151" s="21">
        <f t="shared" si="17"/>
        <v>45188.612037037034</v>
      </c>
      <c r="J151" s="25">
        <f>VLOOKUP(I151,baro!$A$2:$F$1599,5,TRUE)</f>
        <v>0.76</v>
      </c>
      <c r="K151" s="11">
        <f t="shared" si="14"/>
        <v>3.1000000000000028E-2</v>
      </c>
      <c r="L151" s="10">
        <f t="shared" si="15"/>
        <v>6.1000000000000026E-2</v>
      </c>
      <c r="M151" s="46"/>
    </row>
    <row r="152" spans="1:13" x14ac:dyDescent="0.4">
      <c r="A152" s="1">
        <f t="shared" si="18"/>
        <v>141</v>
      </c>
      <c r="B152" s="1">
        <f t="shared" si="16"/>
        <v>140.9999999995712</v>
      </c>
      <c r="C152" s="10">
        <f t="shared" si="19"/>
        <v>2.3499999999928534</v>
      </c>
      <c r="D152" s="22">
        <v>45188</v>
      </c>
      <c r="E152" s="15">
        <v>0.61204861111111108</v>
      </c>
      <c r="F152" s="20">
        <v>0</v>
      </c>
      <c r="G152" s="16">
        <v>0.78900000000000003</v>
      </c>
      <c r="H152" s="16">
        <v>32.200000000000003</v>
      </c>
      <c r="I152" s="21">
        <f t="shared" si="17"/>
        <v>45188.61204861111</v>
      </c>
      <c r="J152" s="25">
        <f>VLOOKUP(I152,baro!$A$2:$F$1599,5,TRUE)</f>
        <v>0.76</v>
      </c>
      <c r="K152" s="11">
        <f t="shared" si="14"/>
        <v>2.9000000000000026E-2</v>
      </c>
      <c r="L152" s="10">
        <f t="shared" si="15"/>
        <v>5.9000000000000025E-2</v>
      </c>
      <c r="M152" s="46"/>
    </row>
    <row r="153" spans="1:13" x14ac:dyDescent="0.4">
      <c r="A153" s="1">
        <f t="shared" si="18"/>
        <v>142</v>
      </c>
      <c r="B153" s="1">
        <f t="shared" si="16"/>
        <v>141.99999999956816</v>
      </c>
      <c r="C153" s="10">
        <f t="shared" si="19"/>
        <v>2.3666666666594693</v>
      </c>
      <c r="D153" s="22">
        <v>45188</v>
      </c>
      <c r="E153" s="15">
        <v>0.61206018518518512</v>
      </c>
      <c r="F153" s="20">
        <v>0</v>
      </c>
      <c r="G153" s="16">
        <v>0.78900000000000003</v>
      </c>
      <c r="H153" s="16">
        <v>32.200000000000003</v>
      </c>
      <c r="I153" s="21">
        <f t="shared" si="17"/>
        <v>45188.612060185187</v>
      </c>
      <c r="J153" s="25">
        <f>VLOOKUP(I153,baro!$A$2:$F$1599,5,TRUE)</f>
        <v>0.76</v>
      </c>
      <c r="K153" s="11">
        <f t="shared" si="14"/>
        <v>2.9000000000000026E-2</v>
      </c>
      <c r="L153" s="10">
        <f t="shared" si="15"/>
        <v>5.9000000000000025E-2</v>
      </c>
      <c r="M153" s="46"/>
    </row>
    <row r="154" spans="1:13" x14ac:dyDescent="0.4">
      <c r="A154" s="1">
        <f t="shared" si="18"/>
        <v>143</v>
      </c>
      <c r="B154" s="1">
        <f t="shared" si="16"/>
        <v>142.99999999956512</v>
      </c>
      <c r="C154" s="10">
        <f t="shared" si="19"/>
        <v>2.3833333333260853</v>
      </c>
      <c r="D154" s="22">
        <v>45188</v>
      </c>
      <c r="E154" s="15">
        <v>0.61207175925925927</v>
      </c>
      <c r="F154" s="20">
        <v>0</v>
      </c>
      <c r="G154" s="16">
        <v>0.78900000000000003</v>
      </c>
      <c r="H154" s="16">
        <v>32.200000000000003</v>
      </c>
      <c r="I154" s="21">
        <f t="shared" si="17"/>
        <v>45188.612071759257</v>
      </c>
      <c r="J154" s="25">
        <f>VLOOKUP(I154,baro!$A$2:$F$1599,5,TRUE)</f>
        <v>0.76</v>
      </c>
      <c r="K154" s="11">
        <f t="shared" si="14"/>
        <v>2.9000000000000026E-2</v>
      </c>
      <c r="L154" s="10">
        <f t="shared" si="15"/>
        <v>5.9000000000000025E-2</v>
      </c>
      <c r="M154" s="46"/>
    </row>
    <row r="155" spans="1:13" x14ac:dyDescent="0.4">
      <c r="A155" s="1">
        <f t="shared" si="18"/>
        <v>144</v>
      </c>
      <c r="B155" s="1">
        <f t="shared" si="16"/>
        <v>143.99999999956208</v>
      </c>
      <c r="C155" s="10">
        <f t="shared" si="19"/>
        <v>2.3999999999927013</v>
      </c>
      <c r="D155" s="22">
        <v>45188</v>
      </c>
      <c r="E155" s="15">
        <v>0.61208333333333331</v>
      </c>
      <c r="F155" s="20">
        <v>0</v>
      </c>
      <c r="G155" s="16">
        <v>0.78900000000000003</v>
      </c>
      <c r="H155" s="16">
        <v>32.200000000000003</v>
      </c>
      <c r="I155" s="21">
        <f t="shared" si="17"/>
        <v>45188.612083333333</v>
      </c>
      <c r="J155" s="25">
        <f>VLOOKUP(I155,baro!$A$2:$F$1599,5,TRUE)</f>
        <v>0.76</v>
      </c>
      <c r="K155" s="11">
        <f t="shared" si="14"/>
        <v>2.9000000000000026E-2</v>
      </c>
      <c r="L155" s="10">
        <f t="shared" si="15"/>
        <v>5.9000000000000025E-2</v>
      </c>
      <c r="M155" s="46"/>
    </row>
    <row r="156" spans="1:13" x14ac:dyDescent="0.4">
      <c r="A156" s="1">
        <f t="shared" si="18"/>
        <v>145</v>
      </c>
      <c r="B156" s="1">
        <f t="shared" si="16"/>
        <v>144.99999999955904</v>
      </c>
      <c r="C156" s="10">
        <f t="shared" si="19"/>
        <v>2.4166666666593173</v>
      </c>
      <c r="D156" s="22">
        <v>45188</v>
      </c>
      <c r="E156" s="15">
        <v>0.61209490740740746</v>
      </c>
      <c r="F156" s="20">
        <v>0</v>
      </c>
      <c r="G156" s="16">
        <v>0.78900000000000003</v>
      </c>
      <c r="H156" s="16">
        <v>32.200000000000003</v>
      </c>
      <c r="I156" s="21">
        <f t="shared" si="17"/>
        <v>45188.61209490741</v>
      </c>
      <c r="J156" s="25">
        <f>VLOOKUP(I156,baro!$A$2:$F$1599,5,TRUE)</f>
        <v>0.76</v>
      </c>
      <c r="K156" s="11">
        <f t="shared" si="14"/>
        <v>2.9000000000000026E-2</v>
      </c>
      <c r="L156" s="10">
        <f t="shared" si="15"/>
        <v>5.9000000000000025E-2</v>
      </c>
      <c r="M156" s="46"/>
    </row>
    <row r="157" spans="1:13" x14ac:dyDescent="0.4">
      <c r="A157" s="1">
        <f t="shared" si="18"/>
        <v>146</v>
      </c>
      <c r="B157" s="1">
        <f t="shared" si="16"/>
        <v>145.999999999556</v>
      </c>
      <c r="C157" s="10">
        <f t="shared" si="19"/>
        <v>2.4333333333259333</v>
      </c>
      <c r="D157" s="22">
        <v>45188</v>
      </c>
      <c r="E157" s="15">
        <v>0.6121064814814815</v>
      </c>
      <c r="F157" s="20">
        <v>0</v>
      </c>
      <c r="G157" s="16">
        <v>0.78600000000000003</v>
      </c>
      <c r="H157" s="16">
        <v>32.1</v>
      </c>
      <c r="I157" s="21">
        <f t="shared" si="17"/>
        <v>45188.61210648148</v>
      </c>
      <c r="J157" s="25">
        <f>VLOOKUP(I157,baro!$A$2:$F$1599,5,TRUE)</f>
        <v>0.76</v>
      </c>
      <c r="K157" s="11">
        <f t="shared" si="14"/>
        <v>2.6000000000000023E-2</v>
      </c>
      <c r="L157" s="10">
        <f t="shared" si="15"/>
        <v>5.6000000000000022E-2</v>
      </c>
      <c r="M157" s="46"/>
    </row>
    <row r="158" spans="1:13" x14ac:dyDescent="0.4">
      <c r="A158" s="1">
        <f t="shared" si="18"/>
        <v>147</v>
      </c>
      <c r="B158" s="1">
        <f t="shared" si="16"/>
        <v>146.99999999955295</v>
      </c>
      <c r="C158" s="10">
        <f t="shared" si="19"/>
        <v>2.4499999999925492</v>
      </c>
      <c r="D158" s="22">
        <v>45188</v>
      </c>
      <c r="E158" s="15">
        <v>0.61211805555555554</v>
      </c>
      <c r="F158" s="20">
        <v>0</v>
      </c>
      <c r="G158" s="16">
        <v>0.78600000000000003</v>
      </c>
      <c r="H158" s="16">
        <v>32.1</v>
      </c>
      <c r="I158" s="21">
        <f t="shared" si="17"/>
        <v>45188.612118055556</v>
      </c>
      <c r="J158" s="25">
        <f>VLOOKUP(I158,baro!$A$2:$F$1599,5,TRUE)</f>
        <v>0.76</v>
      </c>
      <c r="K158" s="11">
        <f t="shared" si="14"/>
        <v>2.6000000000000023E-2</v>
      </c>
      <c r="L158" s="10">
        <f t="shared" si="15"/>
        <v>5.6000000000000022E-2</v>
      </c>
      <c r="M158" s="46"/>
    </row>
    <row r="159" spans="1:13" x14ac:dyDescent="0.4">
      <c r="A159" s="1">
        <f t="shared" si="18"/>
        <v>148</v>
      </c>
      <c r="B159" s="1">
        <f t="shared" si="16"/>
        <v>147.99999999954991</v>
      </c>
      <c r="C159" s="10">
        <f t="shared" si="19"/>
        <v>2.4666666666591652</v>
      </c>
      <c r="D159" s="22">
        <v>45188</v>
      </c>
      <c r="E159" s="15">
        <v>0.61212962962962958</v>
      </c>
      <c r="F159" s="20">
        <v>0</v>
      </c>
      <c r="G159" s="16">
        <v>0.78600000000000003</v>
      </c>
      <c r="H159" s="16">
        <v>32.1</v>
      </c>
      <c r="I159" s="21">
        <f t="shared" si="17"/>
        <v>45188.612129629626</v>
      </c>
      <c r="J159" s="25">
        <f>VLOOKUP(I159,baro!$A$2:$F$1599,5,TRUE)</f>
        <v>0.76</v>
      </c>
      <c r="K159" s="11">
        <f t="shared" si="14"/>
        <v>2.6000000000000023E-2</v>
      </c>
      <c r="L159" s="10">
        <f t="shared" si="15"/>
        <v>5.6000000000000022E-2</v>
      </c>
      <c r="M159" s="46"/>
    </row>
    <row r="160" spans="1:13" x14ac:dyDescent="0.4">
      <c r="A160" s="1">
        <f t="shared" si="18"/>
        <v>149</v>
      </c>
      <c r="B160" s="1">
        <f t="shared" si="16"/>
        <v>148.99999999954687</v>
      </c>
      <c r="C160" s="10">
        <f t="shared" si="19"/>
        <v>2.4833333333257812</v>
      </c>
      <c r="D160" s="22">
        <v>45188</v>
      </c>
      <c r="E160" s="15">
        <v>0.61214120370370373</v>
      </c>
      <c r="F160" s="20">
        <v>0</v>
      </c>
      <c r="G160" s="16">
        <v>0.78500000000000003</v>
      </c>
      <c r="H160" s="16">
        <v>32.1</v>
      </c>
      <c r="I160" s="21">
        <f t="shared" si="17"/>
        <v>45188.612141203703</v>
      </c>
      <c r="J160" s="25">
        <f>VLOOKUP(I160,baro!$A$2:$F$1599,5,TRUE)</f>
        <v>0.76</v>
      </c>
      <c r="K160" s="11">
        <f t="shared" si="14"/>
        <v>2.5000000000000022E-2</v>
      </c>
      <c r="L160" s="10">
        <f t="shared" si="15"/>
        <v>5.5000000000000021E-2</v>
      </c>
      <c r="M160" s="46"/>
    </row>
    <row r="161" spans="1:13" x14ac:dyDescent="0.4">
      <c r="A161" s="1">
        <f t="shared" si="18"/>
        <v>150</v>
      </c>
      <c r="B161" s="1">
        <f t="shared" si="16"/>
        <v>149.99999999954383</v>
      </c>
      <c r="C161" s="10">
        <f t="shared" si="19"/>
        <v>2.4999999999923972</v>
      </c>
      <c r="D161" s="22">
        <v>45188</v>
      </c>
      <c r="E161" s="15">
        <v>0.61215277777777777</v>
      </c>
      <c r="F161" s="20">
        <v>0</v>
      </c>
      <c r="G161" s="16">
        <v>0.78500000000000003</v>
      </c>
      <c r="H161" s="16">
        <v>32.1</v>
      </c>
      <c r="I161" s="21">
        <f t="shared" si="17"/>
        <v>45188.61215277778</v>
      </c>
      <c r="J161" s="25">
        <f>VLOOKUP(I161,baro!$A$2:$F$1599,5,TRUE)</f>
        <v>0.76</v>
      </c>
      <c r="K161" s="11">
        <f t="shared" si="14"/>
        <v>2.5000000000000022E-2</v>
      </c>
      <c r="L161" s="10">
        <f t="shared" si="15"/>
        <v>5.5000000000000021E-2</v>
      </c>
      <c r="M161" s="46"/>
    </row>
    <row r="162" spans="1:13" x14ac:dyDescent="0.4">
      <c r="A162" s="1">
        <f t="shared" si="18"/>
        <v>151</v>
      </c>
      <c r="B162" s="1">
        <f t="shared" si="16"/>
        <v>150.99999999954079</v>
      </c>
      <c r="C162" s="10">
        <f t="shared" si="19"/>
        <v>2.5166666666590132</v>
      </c>
      <c r="D162" s="22">
        <v>45188</v>
      </c>
      <c r="E162" s="15">
        <v>0.61216435185185192</v>
      </c>
      <c r="F162" s="20">
        <v>0</v>
      </c>
      <c r="G162" s="16">
        <v>0.78500000000000003</v>
      </c>
      <c r="H162" s="16">
        <v>32.1</v>
      </c>
      <c r="I162" s="21">
        <f t="shared" si="17"/>
        <v>45188.612164351849</v>
      </c>
      <c r="J162" s="25">
        <f>VLOOKUP(I162,baro!$A$2:$F$1599,5,TRUE)</f>
        <v>0.76</v>
      </c>
      <c r="K162" s="11">
        <f t="shared" si="14"/>
        <v>2.5000000000000022E-2</v>
      </c>
      <c r="L162" s="10">
        <f t="shared" si="15"/>
        <v>5.5000000000000021E-2</v>
      </c>
      <c r="M162" s="46"/>
    </row>
    <row r="163" spans="1:13" x14ac:dyDescent="0.4">
      <c r="A163" s="1">
        <f t="shared" si="18"/>
        <v>152</v>
      </c>
      <c r="B163" s="1">
        <f t="shared" si="16"/>
        <v>151.99999999953775</v>
      </c>
      <c r="C163" s="10">
        <f t="shared" si="19"/>
        <v>2.5333333333256292</v>
      </c>
      <c r="D163" s="22">
        <v>45188</v>
      </c>
      <c r="E163" s="15">
        <v>0.61217592592592596</v>
      </c>
      <c r="F163" s="20">
        <v>0</v>
      </c>
      <c r="G163" s="16">
        <v>0.78500000000000003</v>
      </c>
      <c r="H163" s="16">
        <v>32.1</v>
      </c>
      <c r="I163" s="21">
        <f t="shared" si="17"/>
        <v>45188.612175925926</v>
      </c>
      <c r="J163" s="25">
        <f>VLOOKUP(I163,baro!$A$2:$F$1599,5,TRUE)</f>
        <v>0.76</v>
      </c>
      <c r="K163" s="11">
        <f t="shared" si="14"/>
        <v>2.5000000000000022E-2</v>
      </c>
      <c r="L163" s="10">
        <f t="shared" si="15"/>
        <v>5.5000000000000021E-2</v>
      </c>
      <c r="M163" s="46"/>
    </row>
    <row r="164" spans="1:13" x14ac:dyDescent="0.4">
      <c r="A164" s="1">
        <f t="shared" si="18"/>
        <v>153</v>
      </c>
      <c r="B164" s="1">
        <f t="shared" si="16"/>
        <v>152.99999999953471</v>
      </c>
      <c r="C164" s="10">
        <f t="shared" si="19"/>
        <v>2.5499999999922451</v>
      </c>
      <c r="D164" s="22">
        <v>45188</v>
      </c>
      <c r="E164" s="15">
        <v>0.6121875</v>
      </c>
      <c r="F164" s="20">
        <v>0</v>
      </c>
      <c r="G164" s="16">
        <v>0.78500000000000003</v>
      </c>
      <c r="H164" s="16">
        <v>32.1</v>
      </c>
      <c r="I164" s="21">
        <f t="shared" si="17"/>
        <v>45188.612187500003</v>
      </c>
      <c r="J164" s="25">
        <f>VLOOKUP(I164,baro!$A$2:$F$1599,5,TRUE)</f>
        <v>0.76</v>
      </c>
      <c r="K164" s="11">
        <f t="shared" si="14"/>
        <v>2.5000000000000022E-2</v>
      </c>
      <c r="L164" s="10">
        <f t="shared" si="15"/>
        <v>5.5000000000000021E-2</v>
      </c>
      <c r="M164" s="46"/>
    </row>
    <row r="165" spans="1:13" x14ac:dyDescent="0.4">
      <c r="A165" s="1">
        <f t="shared" si="18"/>
        <v>154</v>
      </c>
      <c r="B165" s="1">
        <f t="shared" si="16"/>
        <v>153.99999999953167</v>
      </c>
      <c r="C165" s="10">
        <f t="shared" si="19"/>
        <v>2.5666666666588611</v>
      </c>
      <c r="D165" s="22">
        <v>45188</v>
      </c>
      <c r="E165" s="15">
        <v>0.61219907407407403</v>
      </c>
      <c r="F165" s="20">
        <v>0</v>
      </c>
      <c r="G165" s="16">
        <v>0.78200000000000003</v>
      </c>
      <c r="H165" s="16">
        <v>32</v>
      </c>
      <c r="I165" s="21">
        <f t="shared" si="17"/>
        <v>45188.612199074072</v>
      </c>
      <c r="J165" s="25">
        <f>VLOOKUP(I165,baro!$A$2:$F$1599,5,TRUE)</f>
        <v>0.76</v>
      </c>
      <c r="K165" s="11">
        <f t="shared" si="14"/>
        <v>2.200000000000002E-2</v>
      </c>
      <c r="L165" s="10">
        <f t="shared" si="15"/>
        <v>5.2000000000000018E-2</v>
      </c>
      <c r="M165" s="46"/>
    </row>
    <row r="166" spans="1:13" x14ac:dyDescent="0.4">
      <c r="A166" s="1">
        <f t="shared" si="18"/>
        <v>155</v>
      </c>
      <c r="B166" s="1">
        <f t="shared" si="16"/>
        <v>154.99999999952863</v>
      </c>
      <c r="C166" s="10">
        <f t="shared" si="19"/>
        <v>2.5833333333254771</v>
      </c>
      <c r="D166" s="22">
        <v>45188</v>
      </c>
      <c r="E166" s="15">
        <v>0.61221064814814818</v>
      </c>
      <c r="F166" s="20">
        <v>0</v>
      </c>
      <c r="G166" s="16">
        <v>0.78200000000000003</v>
      </c>
      <c r="H166" s="16">
        <v>32</v>
      </c>
      <c r="I166" s="21">
        <f t="shared" si="17"/>
        <v>45188.612210648149</v>
      </c>
      <c r="J166" s="25">
        <f>VLOOKUP(I166,baro!$A$2:$F$1599,5,TRUE)</f>
        <v>0.76</v>
      </c>
      <c r="K166" s="11">
        <f t="shared" si="14"/>
        <v>2.200000000000002E-2</v>
      </c>
      <c r="L166" s="10">
        <f t="shared" si="15"/>
        <v>5.2000000000000018E-2</v>
      </c>
      <c r="M166" s="46"/>
    </row>
    <row r="167" spans="1:13" x14ac:dyDescent="0.4">
      <c r="A167" s="1">
        <f t="shared" si="18"/>
        <v>156</v>
      </c>
      <c r="B167" s="1">
        <f t="shared" si="16"/>
        <v>155.99999999952558</v>
      </c>
      <c r="C167" s="10">
        <f t="shared" si="19"/>
        <v>2.5999999999920931</v>
      </c>
      <c r="D167" s="22">
        <v>45188</v>
      </c>
      <c r="E167" s="15">
        <v>0.61222222222222222</v>
      </c>
      <c r="F167" s="20">
        <v>0</v>
      </c>
      <c r="G167" s="16">
        <v>0.78200000000000003</v>
      </c>
      <c r="H167" s="16">
        <v>32</v>
      </c>
      <c r="I167" s="21">
        <f t="shared" si="17"/>
        <v>45188.612222222226</v>
      </c>
      <c r="J167" s="25">
        <f>VLOOKUP(I167,baro!$A$2:$F$1599,5,TRUE)</f>
        <v>0.76</v>
      </c>
      <c r="K167" s="11">
        <f t="shared" si="14"/>
        <v>2.200000000000002E-2</v>
      </c>
      <c r="L167" s="10">
        <f t="shared" si="15"/>
        <v>5.2000000000000018E-2</v>
      </c>
      <c r="M167" s="46"/>
    </row>
    <row r="168" spans="1:13" x14ac:dyDescent="0.4">
      <c r="A168" s="1">
        <f t="shared" si="18"/>
        <v>157</v>
      </c>
      <c r="B168" s="1">
        <f t="shared" si="16"/>
        <v>156.99999999952254</v>
      </c>
      <c r="C168" s="10">
        <f t="shared" si="19"/>
        <v>2.6166666666587091</v>
      </c>
      <c r="D168" s="22">
        <v>45188</v>
      </c>
      <c r="E168" s="15">
        <v>0.61223379629629626</v>
      </c>
      <c r="F168" s="20">
        <v>0</v>
      </c>
      <c r="G168" s="16">
        <v>0.78</v>
      </c>
      <c r="H168" s="16">
        <v>32</v>
      </c>
      <c r="I168" s="21">
        <f t="shared" si="17"/>
        <v>45188.612233796295</v>
      </c>
      <c r="J168" s="25">
        <f>VLOOKUP(I168,baro!$A$2:$F$1599,5,TRUE)</f>
        <v>0.76</v>
      </c>
      <c r="K168" s="11">
        <f t="shared" si="14"/>
        <v>2.0000000000000018E-2</v>
      </c>
      <c r="L168" s="10">
        <f t="shared" si="15"/>
        <v>5.0000000000000017E-2</v>
      </c>
      <c r="M168" s="46"/>
    </row>
    <row r="169" spans="1:13" x14ac:dyDescent="0.4">
      <c r="A169" s="1">
        <f t="shared" si="18"/>
        <v>158</v>
      </c>
      <c r="B169" s="1">
        <f t="shared" si="16"/>
        <v>157.9999999995195</v>
      </c>
      <c r="C169" s="10">
        <f t="shared" si="19"/>
        <v>2.633333333325325</v>
      </c>
      <c r="D169" s="22">
        <v>45188</v>
      </c>
      <c r="E169" s="15">
        <v>0.61224537037037041</v>
      </c>
      <c r="F169" s="20">
        <v>0</v>
      </c>
      <c r="G169" s="16">
        <v>0.78</v>
      </c>
      <c r="H169" s="16">
        <v>32</v>
      </c>
      <c r="I169" s="21">
        <f t="shared" si="17"/>
        <v>45188.612245370372</v>
      </c>
      <c r="J169" s="25">
        <f>VLOOKUP(I169,baro!$A$2:$F$1599,5,TRUE)</f>
        <v>0.76</v>
      </c>
      <c r="K169" s="11">
        <f t="shared" si="14"/>
        <v>2.0000000000000018E-2</v>
      </c>
      <c r="L169" s="10">
        <f t="shared" si="15"/>
        <v>5.0000000000000017E-2</v>
      </c>
      <c r="M169" s="46"/>
    </row>
    <row r="170" spans="1:13" x14ac:dyDescent="0.4">
      <c r="A170" s="1">
        <f t="shared" si="18"/>
        <v>159</v>
      </c>
      <c r="B170" s="1">
        <f t="shared" si="16"/>
        <v>158.99999999951646</v>
      </c>
      <c r="C170" s="10">
        <f t="shared" si="19"/>
        <v>2.649999999991941</v>
      </c>
      <c r="D170" s="22">
        <v>45188</v>
      </c>
      <c r="E170" s="15">
        <v>0.61225694444444445</v>
      </c>
      <c r="F170" s="20">
        <v>0</v>
      </c>
      <c r="G170" s="16">
        <v>0.78</v>
      </c>
      <c r="H170" s="16">
        <v>32</v>
      </c>
      <c r="I170" s="21">
        <f t="shared" si="17"/>
        <v>45188.612256944441</v>
      </c>
      <c r="J170" s="25">
        <f>VLOOKUP(I170,baro!$A$2:$F$1599,5,TRUE)</f>
        <v>0.76</v>
      </c>
      <c r="K170" s="11">
        <f t="shared" si="14"/>
        <v>2.0000000000000018E-2</v>
      </c>
      <c r="L170" s="10">
        <f t="shared" si="15"/>
        <v>5.0000000000000017E-2</v>
      </c>
      <c r="M170" s="46"/>
    </row>
    <row r="171" spans="1:13" x14ac:dyDescent="0.4">
      <c r="A171" s="1">
        <f t="shared" si="18"/>
        <v>160</v>
      </c>
      <c r="B171" s="1">
        <f t="shared" si="16"/>
        <v>159.99999999951342</v>
      </c>
      <c r="C171" s="10">
        <f t="shared" si="19"/>
        <v>2.666666666658557</v>
      </c>
      <c r="D171" s="22">
        <v>45188</v>
      </c>
      <c r="E171" s="15">
        <v>0.61226851851851849</v>
      </c>
      <c r="F171" s="20">
        <v>0</v>
      </c>
      <c r="G171" s="16">
        <v>0.78</v>
      </c>
      <c r="H171" s="16">
        <v>32</v>
      </c>
      <c r="I171" s="21">
        <f t="shared" si="17"/>
        <v>45188.612268518518</v>
      </c>
      <c r="J171" s="25">
        <f>VLOOKUP(I171,baro!$A$2:$F$1599,5,TRUE)</f>
        <v>0.76</v>
      </c>
      <c r="K171" s="11">
        <f t="shared" si="14"/>
        <v>2.0000000000000018E-2</v>
      </c>
      <c r="L171" s="10">
        <f t="shared" si="15"/>
        <v>5.0000000000000017E-2</v>
      </c>
      <c r="M171" s="46"/>
    </row>
    <row r="172" spans="1:13" x14ac:dyDescent="0.4">
      <c r="A172" s="1">
        <f t="shared" si="18"/>
        <v>161</v>
      </c>
      <c r="B172" s="1">
        <f t="shared" si="16"/>
        <v>160.99999999951038</v>
      </c>
      <c r="C172" s="10">
        <f t="shared" si="19"/>
        <v>2.683333333325173</v>
      </c>
      <c r="D172" s="22">
        <v>45188</v>
      </c>
      <c r="E172" s="15">
        <v>0.61228009259259253</v>
      </c>
      <c r="F172" s="20">
        <v>0</v>
      </c>
      <c r="G172" s="16">
        <v>0.77900000000000003</v>
      </c>
      <c r="H172" s="16">
        <v>32</v>
      </c>
      <c r="I172" s="21">
        <f t="shared" si="17"/>
        <v>45188.612280092595</v>
      </c>
      <c r="J172" s="25">
        <f>VLOOKUP(I172,baro!$A$2:$F$1599,5,TRUE)</f>
        <v>0.76</v>
      </c>
      <c r="K172" s="11">
        <f t="shared" si="14"/>
        <v>1.9000000000000017E-2</v>
      </c>
      <c r="L172" s="10">
        <f t="shared" si="15"/>
        <v>4.9000000000000016E-2</v>
      </c>
      <c r="M172" s="46"/>
    </row>
    <row r="173" spans="1:13" x14ac:dyDescent="0.4">
      <c r="A173" s="1">
        <f t="shared" si="18"/>
        <v>162</v>
      </c>
      <c r="B173" s="1">
        <f t="shared" si="16"/>
        <v>161.99999999950734</v>
      </c>
      <c r="C173" s="10">
        <f t="shared" si="19"/>
        <v>2.699999999991789</v>
      </c>
      <c r="D173" s="22">
        <v>45188</v>
      </c>
      <c r="E173" s="15">
        <v>0.61229166666666668</v>
      </c>
      <c r="F173" s="20">
        <v>0</v>
      </c>
      <c r="G173" s="16">
        <v>0.77900000000000003</v>
      </c>
      <c r="H173" s="16">
        <v>32</v>
      </c>
      <c r="I173" s="21">
        <f t="shared" si="17"/>
        <v>45188.612291666665</v>
      </c>
      <c r="J173" s="25">
        <f>VLOOKUP(I173,baro!$A$2:$F$1599,5,TRUE)</f>
        <v>0.76</v>
      </c>
      <c r="K173" s="11">
        <f t="shared" si="14"/>
        <v>1.9000000000000017E-2</v>
      </c>
      <c r="L173" s="10">
        <f t="shared" si="15"/>
        <v>4.9000000000000016E-2</v>
      </c>
      <c r="M173" s="46"/>
    </row>
    <row r="174" spans="1:13" x14ac:dyDescent="0.4">
      <c r="A174" s="1">
        <f t="shared" si="18"/>
        <v>163</v>
      </c>
      <c r="B174" s="1">
        <f t="shared" si="16"/>
        <v>162.9999999995043</v>
      </c>
      <c r="C174" s="10">
        <f t="shared" si="19"/>
        <v>2.7166666666584049</v>
      </c>
      <c r="D174" s="22">
        <v>45188</v>
      </c>
      <c r="E174" s="15">
        <v>0.61230324074074072</v>
      </c>
      <c r="F174" s="20">
        <v>0</v>
      </c>
      <c r="G174" s="16">
        <v>0.77700000000000002</v>
      </c>
      <c r="H174" s="16">
        <v>31.9</v>
      </c>
      <c r="I174" s="21">
        <f t="shared" si="17"/>
        <v>45188.612303240741</v>
      </c>
      <c r="J174" s="25">
        <f>VLOOKUP(I174,baro!$A$2:$F$1599,5,TRUE)</f>
        <v>0.76</v>
      </c>
      <c r="K174" s="11">
        <f t="shared" si="14"/>
        <v>1.7000000000000015E-2</v>
      </c>
      <c r="L174" s="10">
        <f t="shared" si="15"/>
        <v>4.7000000000000014E-2</v>
      </c>
      <c r="M174" s="46"/>
    </row>
    <row r="175" spans="1:13" x14ac:dyDescent="0.4">
      <c r="A175" s="1">
        <f t="shared" si="18"/>
        <v>164</v>
      </c>
      <c r="B175" s="1">
        <f t="shared" si="16"/>
        <v>163.99999999950126</v>
      </c>
      <c r="C175" s="10">
        <f t="shared" si="19"/>
        <v>2.7333333333250209</v>
      </c>
      <c r="D175" s="22">
        <v>45188</v>
      </c>
      <c r="E175" s="15">
        <v>0.61231481481481487</v>
      </c>
      <c r="F175" s="20">
        <v>0</v>
      </c>
      <c r="G175" s="16">
        <v>0.77700000000000002</v>
      </c>
      <c r="H175" s="16">
        <v>31.9</v>
      </c>
      <c r="I175" s="21">
        <f t="shared" si="17"/>
        <v>45188.612314814818</v>
      </c>
      <c r="J175" s="25">
        <f>VLOOKUP(I175,baro!$A$2:$F$1599,5,TRUE)</f>
        <v>0.76</v>
      </c>
      <c r="K175" s="11">
        <f t="shared" si="14"/>
        <v>1.7000000000000015E-2</v>
      </c>
      <c r="L175" s="10">
        <f t="shared" si="15"/>
        <v>4.7000000000000014E-2</v>
      </c>
      <c r="M175" s="46"/>
    </row>
    <row r="176" spans="1:13" x14ac:dyDescent="0.4">
      <c r="A176" s="1">
        <f t="shared" si="18"/>
        <v>165</v>
      </c>
      <c r="B176" s="1">
        <f t="shared" si="16"/>
        <v>164.99999999949821</v>
      </c>
      <c r="C176" s="10">
        <f t="shared" si="19"/>
        <v>2.7499999999916369</v>
      </c>
      <c r="D176" s="22">
        <v>45188</v>
      </c>
      <c r="E176" s="15">
        <v>0.61232638888888891</v>
      </c>
      <c r="F176" s="20">
        <v>0</v>
      </c>
      <c r="G176" s="16">
        <v>0.77600000000000002</v>
      </c>
      <c r="H176" s="16">
        <v>31.9</v>
      </c>
      <c r="I176" s="21">
        <f t="shared" si="17"/>
        <v>45188.612326388888</v>
      </c>
      <c r="J176" s="25">
        <f>VLOOKUP(I176,baro!$A$2:$F$1599,5,TRUE)</f>
        <v>0.76</v>
      </c>
      <c r="K176" s="11">
        <f t="shared" si="14"/>
        <v>1.6000000000000014E-2</v>
      </c>
      <c r="L176" s="10">
        <f t="shared" si="15"/>
        <v>4.6000000000000013E-2</v>
      </c>
      <c r="M176" s="46"/>
    </row>
    <row r="177" spans="1:13" x14ac:dyDescent="0.4">
      <c r="A177" s="1">
        <f t="shared" si="18"/>
        <v>166</v>
      </c>
      <c r="B177" s="1">
        <f t="shared" si="16"/>
        <v>165.99999999949517</v>
      </c>
      <c r="C177" s="10">
        <f t="shared" si="19"/>
        <v>2.7666666666582529</v>
      </c>
      <c r="D177" s="22">
        <v>45188</v>
      </c>
      <c r="E177" s="15">
        <v>0.61233796296296295</v>
      </c>
      <c r="F177" s="20">
        <v>0</v>
      </c>
      <c r="G177" s="16">
        <v>0.77600000000000002</v>
      </c>
      <c r="H177" s="16">
        <v>31.9</v>
      </c>
      <c r="I177" s="21">
        <f t="shared" si="17"/>
        <v>45188.612337962964</v>
      </c>
      <c r="J177" s="25">
        <f>VLOOKUP(I177,baro!$A$2:$F$1599,5,TRUE)</f>
        <v>0.76</v>
      </c>
      <c r="K177" s="11">
        <f t="shared" si="14"/>
        <v>1.6000000000000014E-2</v>
      </c>
      <c r="L177" s="10">
        <f t="shared" si="15"/>
        <v>4.6000000000000013E-2</v>
      </c>
      <c r="M177" s="46"/>
    </row>
    <row r="178" spans="1:13" x14ac:dyDescent="0.4">
      <c r="A178" s="1">
        <f t="shared" si="18"/>
        <v>167</v>
      </c>
      <c r="B178" s="1">
        <f t="shared" si="16"/>
        <v>166.99999999949213</v>
      </c>
      <c r="C178" s="10">
        <f t="shared" si="19"/>
        <v>2.7833333333248689</v>
      </c>
      <c r="D178" s="22">
        <v>45188</v>
      </c>
      <c r="E178" s="15">
        <v>0.61234953703703698</v>
      </c>
      <c r="F178" s="20">
        <v>0</v>
      </c>
      <c r="G178" s="16">
        <v>0.77600000000000002</v>
      </c>
      <c r="H178" s="16">
        <v>31.9</v>
      </c>
      <c r="I178" s="21">
        <f t="shared" si="17"/>
        <v>45188.612349537034</v>
      </c>
      <c r="J178" s="25">
        <f>VLOOKUP(I178,baro!$A$2:$F$1599,5,TRUE)</f>
        <v>0.76</v>
      </c>
      <c r="K178" s="11">
        <f t="shared" si="14"/>
        <v>1.6000000000000014E-2</v>
      </c>
      <c r="L178" s="10">
        <f t="shared" si="15"/>
        <v>4.6000000000000013E-2</v>
      </c>
      <c r="M178" s="46"/>
    </row>
    <row r="179" spans="1:13" x14ac:dyDescent="0.4">
      <c r="A179" s="1">
        <f t="shared" si="18"/>
        <v>168</v>
      </c>
      <c r="B179" s="1">
        <f t="shared" si="16"/>
        <v>167.99999999948909</v>
      </c>
      <c r="C179" s="10">
        <f t="shared" si="19"/>
        <v>2.7999999999914849</v>
      </c>
      <c r="D179" s="22">
        <v>45188</v>
      </c>
      <c r="E179" s="15">
        <v>0.61236111111111113</v>
      </c>
      <c r="F179" s="20">
        <v>0</v>
      </c>
      <c r="G179" s="16">
        <v>0.77600000000000002</v>
      </c>
      <c r="H179" s="16">
        <v>31.9</v>
      </c>
      <c r="I179" s="21">
        <f t="shared" si="17"/>
        <v>45188.612361111111</v>
      </c>
      <c r="J179" s="25">
        <f>VLOOKUP(I179,baro!$A$2:$F$1599,5,TRUE)</f>
        <v>0.76</v>
      </c>
      <c r="K179" s="11">
        <f t="shared" si="14"/>
        <v>1.6000000000000014E-2</v>
      </c>
      <c r="L179" s="10">
        <f t="shared" si="15"/>
        <v>4.6000000000000013E-2</v>
      </c>
      <c r="M179" s="46"/>
    </row>
    <row r="180" spans="1:13" x14ac:dyDescent="0.4">
      <c r="A180" s="1">
        <f t="shared" si="18"/>
        <v>169</v>
      </c>
      <c r="B180" s="1">
        <f t="shared" si="16"/>
        <v>168.99999999948605</v>
      </c>
      <c r="C180" s="10">
        <f t="shared" si="19"/>
        <v>2.8166666666581008</v>
      </c>
      <c r="D180" s="22">
        <v>45188</v>
      </c>
      <c r="E180" s="15">
        <v>0.61237268518518517</v>
      </c>
      <c r="F180" s="20">
        <v>0</v>
      </c>
      <c r="G180" s="16">
        <v>0.77600000000000002</v>
      </c>
      <c r="H180" s="16">
        <v>31.9</v>
      </c>
      <c r="I180" s="21">
        <f t="shared" si="17"/>
        <v>45188.612372685187</v>
      </c>
      <c r="J180" s="25">
        <f>VLOOKUP(I180,baro!$A$2:$F$1599,5,TRUE)</f>
        <v>0.76</v>
      </c>
      <c r="K180" s="11">
        <f t="shared" si="14"/>
        <v>1.6000000000000014E-2</v>
      </c>
      <c r="L180" s="10">
        <f t="shared" si="15"/>
        <v>4.6000000000000013E-2</v>
      </c>
      <c r="M180" s="46"/>
    </row>
    <row r="181" spans="1:13" x14ac:dyDescent="0.4">
      <c r="A181" s="1">
        <f t="shared" si="18"/>
        <v>170</v>
      </c>
      <c r="B181" s="1">
        <f t="shared" si="16"/>
        <v>169.99999999948301</v>
      </c>
      <c r="C181" s="10">
        <f t="shared" si="19"/>
        <v>2.8333333333247168</v>
      </c>
      <c r="D181" s="22">
        <v>45188</v>
      </c>
      <c r="E181" s="15">
        <v>0.61238425925925932</v>
      </c>
      <c r="F181" s="20">
        <v>0</v>
      </c>
      <c r="G181" s="16">
        <v>0.77400000000000002</v>
      </c>
      <c r="H181" s="16">
        <v>31.9</v>
      </c>
      <c r="I181" s="21">
        <f t="shared" si="17"/>
        <v>45188.612384259257</v>
      </c>
      <c r="J181" s="25">
        <f>VLOOKUP(I181,baro!$A$2:$F$1599,5,TRUE)</f>
        <v>0.76</v>
      </c>
      <c r="K181" s="11">
        <f t="shared" si="14"/>
        <v>1.4000000000000012E-2</v>
      </c>
      <c r="L181" s="10">
        <f t="shared" si="15"/>
        <v>4.4000000000000011E-2</v>
      </c>
      <c r="M181" s="46"/>
    </row>
    <row r="182" spans="1:13" x14ac:dyDescent="0.4">
      <c r="A182" s="1">
        <f t="shared" si="18"/>
        <v>171</v>
      </c>
      <c r="B182" s="1">
        <f t="shared" si="16"/>
        <v>170.99999999947997</v>
      </c>
      <c r="C182" s="10">
        <f t="shared" si="19"/>
        <v>2.8499999999913328</v>
      </c>
      <c r="D182" s="22">
        <v>45188</v>
      </c>
      <c r="E182" s="15">
        <v>0.61239583333333336</v>
      </c>
      <c r="F182" s="20">
        <v>0</v>
      </c>
      <c r="G182" s="16">
        <v>0.77400000000000002</v>
      </c>
      <c r="H182" s="16">
        <v>31.9</v>
      </c>
      <c r="I182" s="21">
        <f t="shared" si="17"/>
        <v>45188.612395833334</v>
      </c>
      <c r="J182" s="25">
        <f>VLOOKUP(I182,baro!$A$2:$F$1599,5,TRUE)</f>
        <v>0.76</v>
      </c>
      <c r="K182" s="11">
        <f t="shared" si="14"/>
        <v>1.4000000000000012E-2</v>
      </c>
      <c r="L182" s="10">
        <f t="shared" si="15"/>
        <v>4.4000000000000011E-2</v>
      </c>
      <c r="M182" s="46"/>
    </row>
    <row r="183" spans="1:13" x14ac:dyDescent="0.4">
      <c r="A183" s="1">
        <f t="shared" si="18"/>
        <v>172</v>
      </c>
      <c r="B183" s="1">
        <f t="shared" si="16"/>
        <v>171.99999999947693</v>
      </c>
      <c r="C183" s="10">
        <f t="shared" si="19"/>
        <v>2.8666666666579488</v>
      </c>
      <c r="D183" s="22">
        <v>45188</v>
      </c>
      <c r="E183" s="15">
        <v>0.6124074074074074</v>
      </c>
      <c r="F183" s="20">
        <v>0</v>
      </c>
      <c r="G183" s="16">
        <v>0.77400000000000002</v>
      </c>
      <c r="H183" s="16">
        <v>31.9</v>
      </c>
      <c r="I183" s="21">
        <f t="shared" si="17"/>
        <v>45188.612407407411</v>
      </c>
      <c r="J183" s="25">
        <f>VLOOKUP(I183,baro!$A$2:$F$1599,5,TRUE)</f>
        <v>0.76</v>
      </c>
      <c r="K183" s="11">
        <f t="shared" si="14"/>
        <v>1.4000000000000012E-2</v>
      </c>
      <c r="L183" s="10">
        <f t="shared" si="15"/>
        <v>4.4000000000000011E-2</v>
      </c>
      <c r="M183" s="46"/>
    </row>
    <row r="184" spans="1:13" x14ac:dyDescent="0.4">
      <c r="A184" s="1">
        <f t="shared" si="18"/>
        <v>173</v>
      </c>
      <c r="B184" s="1">
        <f t="shared" si="16"/>
        <v>172.99999999947389</v>
      </c>
      <c r="C184" s="10">
        <f t="shared" si="19"/>
        <v>2.8833333333245648</v>
      </c>
      <c r="D184" s="22">
        <v>45188</v>
      </c>
      <c r="E184" s="15">
        <v>0.61241898148148144</v>
      </c>
      <c r="F184" s="20">
        <v>0</v>
      </c>
      <c r="G184" s="16">
        <v>0.77400000000000002</v>
      </c>
      <c r="H184" s="16">
        <v>31.9</v>
      </c>
      <c r="I184" s="21">
        <f t="shared" si="17"/>
        <v>45188.61241898148</v>
      </c>
      <c r="J184" s="25">
        <f>VLOOKUP(I184,baro!$A$2:$F$1599,5,TRUE)</f>
        <v>0.76</v>
      </c>
      <c r="K184" s="11">
        <f t="shared" si="14"/>
        <v>1.4000000000000012E-2</v>
      </c>
      <c r="L184" s="10">
        <f t="shared" si="15"/>
        <v>4.4000000000000011E-2</v>
      </c>
      <c r="M184" s="46"/>
    </row>
    <row r="185" spans="1:13" x14ac:dyDescent="0.4">
      <c r="A185" s="1">
        <f t="shared" si="18"/>
        <v>174</v>
      </c>
      <c r="B185" s="1">
        <f t="shared" si="16"/>
        <v>173.99999999947084</v>
      </c>
      <c r="C185" s="10">
        <f t="shared" si="19"/>
        <v>2.8999999999911807</v>
      </c>
      <c r="D185" s="22">
        <v>45188</v>
      </c>
      <c r="E185" s="15">
        <v>0.61243055555555559</v>
      </c>
      <c r="F185" s="20">
        <v>0</v>
      </c>
      <c r="G185" s="16">
        <v>0.77100000000000002</v>
      </c>
      <c r="H185" s="16">
        <v>31.8</v>
      </c>
      <c r="I185" s="21">
        <f t="shared" si="17"/>
        <v>45188.612430555557</v>
      </c>
      <c r="J185" s="25">
        <f>VLOOKUP(I185,baro!$A$2:$F$1599,5,TRUE)</f>
        <v>0.76</v>
      </c>
      <c r="K185" s="11">
        <f t="shared" si="14"/>
        <v>1.100000000000001E-2</v>
      </c>
      <c r="L185" s="10">
        <f t="shared" si="15"/>
        <v>4.1000000000000009E-2</v>
      </c>
      <c r="M185" s="46"/>
    </row>
    <row r="186" spans="1:13" x14ac:dyDescent="0.4">
      <c r="A186" s="1">
        <f t="shared" si="18"/>
        <v>175</v>
      </c>
      <c r="B186" s="1">
        <f t="shared" si="16"/>
        <v>174.9999999994678</v>
      </c>
      <c r="C186" s="10">
        <f t="shared" si="19"/>
        <v>2.9166666666577967</v>
      </c>
      <c r="D186" s="22">
        <v>45188</v>
      </c>
      <c r="E186" s="15">
        <v>0.61244212962962963</v>
      </c>
      <c r="F186" s="20">
        <v>0</v>
      </c>
      <c r="G186" s="16">
        <v>0.77100000000000002</v>
      </c>
      <c r="H186" s="16">
        <v>31.8</v>
      </c>
      <c r="I186" s="21">
        <f t="shared" si="17"/>
        <v>45188.612442129626</v>
      </c>
      <c r="J186" s="25">
        <f>VLOOKUP(I186,baro!$A$2:$F$1599,5,TRUE)</f>
        <v>0.76</v>
      </c>
      <c r="K186" s="11">
        <f t="shared" si="14"/>
        <v>1.100000000000001E-2</v>
      </c>
      <c r="L186" s="10">
        <f t="shared" si="15"/>
        <v>4.1000000000000009E-2</v>
      </c>
      <c r="M186" s="46"/>
    </row>
    <row r="187" spans="1:13" x14ac:dyDescent="0.4">
      <c r="A187" s="1">
        <f t="shared" si="18"/>
        <v>176</v>
      </c>
      <c r="B187" s="1">
        <f t="shared" si="16"/>
        <v>175.99999999946476</v>
      </c>
      <c r="C187" s="10">
        <f t="shared" si="19"/>
        <v>2.9333333333244127</v>
      </c>
      <c r="D187" s="22">
        <v>45188</v>
      </c>
      <c r="E187" s="15">
        <v>0.61245370370370367</v>
      </c>
      <c r="F187" s="20">
        <v>0</v>
      </c>
      <c r="G187" s="16">
        <v>0.77100000000000002</v>
      </c>
      <c r="H187" s="16">
        <v>31.8</v>
      </c>
      <c r="I187" s="21">
        <f t="shared" si="17"/>
        <v>45188.612453703703</v>
      </c>
      <c r="J187" s="25">
        <f>VLOOKUP(I187,baro!$A$2:$F$1599,5,TRUE)</f>
        <v>0.76</v>
      </c>
      <c r="K187" s="11">
        <f t="shared" si="14"/>
        <v>1.100000000000001E-2</v>
      </c>
      <c r="L187" s="10">
        <f t="shared" si="15"/>
        <v>4.1000000000000009E-2</v>
      </c>
      <c r="M187" s="46"/>
    </row>
    <row r="188" spans="1:13" x14ac:dyDescent="0.4">
      <c r="A188" s="1">
        <f t="shared" si="18"/>
        <v>177</v>
      </c>
      <c r="B188" s="1">
        <f t="shared" si="16"/>
        <v>176.99999999946172</v>
      </c>
      <c r="C188" s="10">
        <f t="shared" si="19"/>
        <v>2.9499999999910287</v>
      </c>
      <c r="D188" s="22">
        <v>45188</v>
      </c>
      <c r="E188" s="15">
        <v>0.61246527777777782</v>
      </c>
      <c r="F188" s="20">
        <v>0</v>
      </c>
      <c r="G188" s="16">
        <v>0.77100000000000002</v>
      </c>
      <c r="H188" s="16">
        <v>31.8</v>
      </c>
      <c r="I188" s="21">
        <f t="shared" si="17"/>
        <v>45188.61246527778</v>
      </c>
      <c r="J188" s="25">
        <f>VLOOKUP(I188,baro!$A$2:$F$1599,5,TRUE)</f>
        <v>0.76</v>
      </c>
      <c r="K188" s="11">
        <f t="shared" si="14"/>
        <v>1.100000000000001E-2</v>
      </c>
      <c r="L188" s="10">
        <f t="shared" si="15"/>
        <v>4.1000000000000009E-2</v>
      </c>
      <c r="M188" s="46"/>
    </row>
    <row r="189" spans="1:13" x14ac:dyDescent="0.4">
      <c r="A189" s="1">
        <f t="shared" si="18"/>
        <v>178</v>
      </c>
      <c r="B189" s="1">
        <f t="shared" si="16"/>
        <v>177.99999999945868</v>
      </c>
      <c r="C189" s="10">
        <f t="shared" si="19"/>
        <v>2.9666666666576447</v>
      </c>
      <c r="D189" s="22">
        <v>45188</v>
      </c>
      <c r="E189" s="15">
        <v>0.61247685185185186</v>
      </c>
      <c r="F189" s="20">
        <v>0</v>
      </c>
      <c r="G189" s="16">
        <v>0.77100000000000002</v>
      </c>
      <c r="H189" s="16">
        <v>31.8</v>
      </c>
      <c r="I189" s="21">
        <f t="shared" si="17"/>
        <v>45188.612476851849</v>
      </c>
      <c r="J189" s="25">
        <f>VLOOKUP(I189,baro!$A$2:$F$1599,5,TRUE)</f>
        <v>0.76</v>
      </c>
      <c r="K189" s="11">
        <f t="shared" si="14"/>
        <v>1.100000000000001E-2</v>
      </c>
      <c r="L189" s="10">
        <f t="shared" si="15"/>
        <v>4.1000000000000009E-2</v>
      </c>
      <c r="M189" s="46"/>
    </row>
    <row r="190" spans="1:13" x14ac:dyDescent="0.4">
      <c r="A190" s="1">
        <f t="shared" si="18"/>
        <v>179</v>
      </c>
      <c r="B190" s="1">
        <f t="shared" si="16"/>
        <v>178.99999999945564</v>
      </c>
      <c r="C190" s="10">
        <f t="shared" si="19"/>
        <v>2.9833333333242606</v>
      </c>
      <c r="D190" s="22">
        <v>45188</v>
      </c>
      <c r="E190" s="15">
        <v>0.61248842592592589</v>
      </c>
      <c r="F190" s="20">
        <v>0</v>
      </c>
      <c r="G190" s="16">
        <v>0.77</v>
      </c>
      <c r="H190" s="16">
        <v>31.8</v>
      </c>
      <c r="I190" s="21">
        <f t="shared" si="17"/>
        <v>45188.612488425926</v>
      </c>
      <c r="J190" s="25">
        <f>VLOOKUP(I190,baro!$A$2:$F$1599,5,TRUE)</f>
        <v>0.76</v>
      </c>
      <c r="K190" s="11">
        <f t="shared" si="14"/>
        <v>1.0000000000000009E-2</v>
      </c>
      <c r="L190" s="10">
        <f t="shared" si="15"/>
        <v>4.0000000000000008E-2</v>
      </c>
      <c r="M190" s="46"/>
    </row>
    <row r="191" spans="1:13" x14ac:dyDescent="0.4">
      <c r="A191" s="1">
        <f t="shared" si="18"/>
        <v>180</v>
      </c>
      <c r="B191" s="1">
        <f t="shared" si="16"/>
        <v>179.9999999994526</v>
      </c>
      <c r="C191" s="10">
        <f t="shared" si="19"/>
        <v>2.9999999999908766</v>
      </c>
      <c r="D191" s="22">
        <v>45188</v>
      </c>
      <c r="E191" s="15">
        <v>0.61249999999999993</v>
      </c>
      <c r="F191" s="20">
        <v>0</v>
      </c>
      <c r="G191" s="16">
        <v>0.77</v>
      </c>
      <c r="H191" s="16">
        <v>31.8</v>
      </c>
      <c r="I191" s="21">
        <f t="shared" si="17"/>
        <v>45188.612500000003</v>
      </c>
      <c r="J191" s="25">
        <f>VLOOKUP(I191,baro!$A$2:$F$1599,5,TRUE)</f>
        <v>0.76</v>
      </c>
      <c r="K191" s="11">
        <f t="shared" si="14"/>
        <v>1.0000000000000009E-2</v>
      </c>
      <c r="L191" s="10">
        <f t="shared" si="15"/>
        <v>4.0000000000000008E-2</v>
      </c>
      <c r="M191" s="46"/>
    </row>
    <row r="192" spans="1:13" x14ac:dyDescent="0.4">
      <c r="A192" s="1">
        <f t="shared" si="18"/>
        <v>181</v>
      </c>
      <c r="B192" s="1">
        <f t="shared" si="16"/>
        <v>180.99999999944956</v>
      </c>
      <c r="C192" s="10">
        <f t="shared" si="19"/>
        <v>3.0166666666574926</v>
      </c>
      <c r="D192" s="22">
        <v>45188</v>
      </c>
      <c r="E192" s="15">
        <v>0.61251157407407408</v>
      </c>
      <c r="F192" s="20">
        <v>0</v>
      </c>
      <c r="G192" s="16">
        <v>0.77</v>
      </c>
      <c r="H192" s="16">
        <v>31.8</v>
      </c>
      <c r="I192" s="21">
        <f t="shared" si="17"/>
        <v>45188.612511574072</v>
      </c>
      <c r="J192" s="25">
        <f>VLOOKUP(I192,baro!$A$2:$F$1599,5,TRUE)</f>
        <v>0.76</v>
      </c>
      <c r="K192" s="11">
        <f t="shared" si="14"/>
        <v>1.0000000000000009E-2</v>
      </c>
      <c r="L192" s="10">
        <f t="shared" si="15"/>
        <v>4.0000000000000008E-2</v>
      </c>
      <c r="M192" s="46"/>
    </row>
    <row r="193" spans="1:13" x14ac:dyDescent="0.4">
      <c r="A193" s="1">
        <f t="shared" si="18"/>
        <v>182</v>
      </c>
      <c r="B193" s="1">
        <f t="shared" si="16"/>
        <v>181.99999999944652</v>
      </c>
      <c r="C193" s="10">
        <f t="shared" si="19"/>
        <v>3.0333333333241086</v>
      </c>
      <c r="D193" s="22">
        <v>45188</v>
      </c>
      <c r="E193" s="15">
        <v>0.61252314814814812</v>
      </c>
      <c r="F193" s="20">
        <v>0</v>
      </c>
      <c r="G193" s="16">
        <v>0.77</v>
      </c>
      <c r="H193" s="16">
        <v>31.8</v>
      </c>
      <c r="I193" s="21">
        <f t="shared" si="17"/>
        <v>45188.612523148149</v>
      </c>
      <c r="J193" s="25">
        <f>VLOOKUP(I193,baro!$A$2:$F$1599,5,TRUE)</f>
        <v>0.76</v>
      </c>
      <c r="K193" s="11">
        <f t="shared" si="14"/>
        <v>1.0000000000000009E-2</v>
      </c>
      <c r="L193" s="10">
        <f t="shared" si="15"/>
        <v>4.0000000000000008E-2</v>
      </c>
      <c r="M193" s="46"/>
    </row>
    <row r="194" spans="1:13" x14ac:dyDescent="0.4">
      <c r="A194" s="1">
        <f t="shared" si="18"/>
        <v>183</v>
      </c>
      <c r="B194" s="1">
        <f t="shared" si="16"/>
        <v>182.99999999944347</v>
      </c>
      <c r="C194" s="10">
        <f t="shared" si="19"/>
        <v>3.0499999999907246</v>
      </c>
      <c r="D194" s="22">
        <v>45188</v>
      </c>
      <c r="E194" s="15">
        <v>0.61253472222222227</v>
      </c>
      <c r="F194" s="20">
        <v>0</v>
      </c>
      <c r="G194" s="16">
        <v>0.77</v>
      </c>
      <c r="H194" s="16">
        <v>31.8</v>
      </c>
      <c r="I194" s="21">
        <f t="shared" si="17"/>
        <v>45188.612534722219</v>
      </c>
      <c r="J194" s="25">
        <f>VLOOKUP(I194,baro!$A$2:$F$1599,5,TRUE)</f>
        <v>0.76</v>
      </c>
      <c r="K194" s="11">
        <f t="shared" si="14"/>
        <v>1.0000000000000009E-2</v>
      </c>
      <c r="L194" s="10">
        <f t="shared" si="15"/>
        <v>4.0000000000000008E-2</v>
      </c>
      <c r="M194" s="46"/>
    </row>
    <row r="195" spans="1:13" x14ac:dyDescent="0.4">
      <c r="A195" s="1">
        <f t="shared" si="18"/>
        <v>184</v>
      </c>
      <c r="B195" s="1">
        <f t="shared" si="16"/>
        <v>183.99999999944043</v>
      </c>
      <c r="C195" s="10">
        <f t="shared" si="19"/>
        <v>3.0666666666573406</v>
      </c>
      <c r="D195" s="22">
        <v>45188</v>
      </c>
      <c r="E195" s="15">
        <v>0.61254629629629631</v>
      </c>
      <c r="F195" s="20">
        <v>0</v>
      </c>
      <c r="G195" s="16">
        <v>0.77</v>
      </c>
      <c r="H195" s="16">
        <v>31.8</v>
      </c>
      <c r="I195" s="21">
        <f t="shared" si="17"/>
        <v>45188.612546296295</v>
      </c>
      <c r="J195" s="25">
        <f>VLOOKUP(I195,baro!$A$2:$F$1599,5,TRUE)</f>
        <v>0.76</v>
      </c>
      <c r="K195" s="11">
        <f t="shared" si="14"/>
        <v>1.0000000000000009E-2</v>
      </c>
      <c r="L195" s="10">
        <f t="shared" si="15"/>
        <v>4.0000000000000008E-2</v>
      </c>
      <c r="M195" s="46"/>
    </row>
    <row r="196" spans="1:13" x14ac:dyDescent="0.4">
      <c r="A196" s="1">
        <f t="shared" si="18"/>
        <v>185</v>
      </c>
      <c r="B196" s="1">
        <f t="shared" si="16"/>
        <v>184.99999999943739</v>
      </c>
      <c r="C196" s="10">
        <f t="shared" si="19"/>
        <v>3.0833333333239565</v>
      </c>
      <c r="D196" s="22">
        <v>45188</v>
      </c>
      <c r="E196" s="15">
        <v>0.61255787037037035</v>
      </c>
      <c r="F196" s="20">
        <v>0</v>
      </c>
      <c r="G196" s="16">
        <v>0.77</v>
      </c>
      <c r="H196" s="16">
        <v>31.8</v>
      </c>
      <c r="I196" s="21">
        <f t="shared" si="17"/>
        <v>45188.612557870372</v>
      </c>
      <c r="J196" s="25">
        <f>VLOOKUP(I196,baro!$A$2:$F$1599,5,TRUE)</f>
        <v>0.76</v>
      </c>
      <c r="K196" s="11">
        <f t="shared" si="14"/>
        <v>1.0000000000000009E-2</v>
      </c>
      <c r="L196" s="10">
        <f t="shared" si="15"/>
        <v>4.0000000000000008E-2</v>
      </c>
      <c r="M196" s="46"/>
    </row>
    <row r="197" spans="1:13" x14ac:dyDescent="0.4">
      <c r="A197" s="1">
        <f t="shared" si="18"/>
        <v>186</v>
      </c>
      <c r="B197" s="1">
        <f t="shared" si="16"/>
        <v>185.99999999943435</v>
      </c>
      <c r="C197" s="10">
        <f t="shared" si="19"/>
        <v>3.0999999999905725</v>
      </c>
      <c r="D197" s="22">
        <v>45188</v>
      </c>
      <c r="E197" s="15">
        <v>0.61256944444444439</v>
      </c>
      <c r="F197" s="20">
        <v>0</v>
      </c>
      <c r="G197" s="16">
        <v>0.76800000000000002</v>
      </c>
      <c r="H197" s="16">
        <v>31.8</v>
      </c>
      <c r="I197" s="21">
        <f t="shared" si="17"/>
        <v>45188.612569444442</v>
      </c>
      <c r="J197" s="25">
        <f>VLOOKUP(I197,baro!$A$2:$F$1599,5,TRUE)</f>
        <v>0.76</v>
      </c>
      <c r="K197" s="11">
        <f t="shared" si="14"/>
        <v>8.0000000000000071E-3</v>
      </c>
      <c r="L197" s="10">
        <f t="shared" si="15"/>
        <v>3.8000000000000006E-2</v>
      </c>
      <c r="M197" s="46"/>
    </row>
    <row r="198" spans="1:13" x14ac:dyDescent="0.4">
      <c r="A198" s="1">
        <f t="shared" si="18"/>
        <v>187</v>
      </c>
      <c r="B198" s="1">
        <f t="shared" si="16"/>
        <v>186.99999999943131</v>
      </c>
      <c r="C198" s="10">
        <f t="shared" si="19"/>
        <v>3.1166666666571885</v>
      </c>
      <c r="D198" s="22">
        <v>45188</v>
      </c>
      <c r="E198" s="15">
        <v>0.61258101851851854</v>
      </c>
      <c r="F198" s="20">
        <v>0</v>
      </c>
      <c r="G198" s="16">
        <v>0.76800000000000002</v>
      </c>
      <c r="H198" s="16">
        <v>31.8</v>
      </c>
      <c r="I198" s="21">
        <f t="shared" si="17"/>
        <v>45188.612581018519</v>
      </c>
      <c r="J198" s="25">
        <f>VLOOKUP(I198,baro!$A$2:$F$1599,5,TRUE)</f>
        <v>0.76</v>
      </c>
      <c r="K198" s="11">
        <f t="shared" si="14"/>
        <v>8.0000000000000071E-3</v>
      </c>
      <c r="L198" s="10">
        <f t="shared" si="15"/>
        <v>3.8000000000000006E-2</v>
      </c>
      <c r="M198" s="46"/>
    </row>
    <row r="199" spans="1:13" x14ac:dyDescent="0.4">
      <c r="A199" s="1">
        <f t="shared" si="18"/>
        <v>188</v>
      </c>
      <c r="B199" s="1">
        <f t="shared" si="16"/>
        <v>187.99999999942827</v>
      </c>
      <c r="C199" s="10">
        <f t="shared" si="19"/>
        <v>3.1333333333238045</v>
      </c>
      <c r="D199" s="22">
        <v>45188</v>
      </c>
      <c r="E199" s="15">
        <v>0.61259259259259258</v>
      </c>
      <c r="F199" s="20">
        <v>0</v>
      </c>
      <c r="G199" s="16">
        <v>0.76800000000000002</v>
      </c>
      <c r="H199" s="16">
        <v>31.8</v>
      </c>
      <c r="I199" s="21">
        <f t="shared" si="17"/>
        <v>45188.612592592595</v>
      </c>
      <c r="J199" s="25">
        <f>VLOOKUP(I199,baro!$A$2:$F$1599,5,TRUE)</f>
        <v>0.76</v>
      </c>
      <c r="K199" s="11">
        <f t="shared" si="14"/>
        <v>8.0000000000000071E-3</v>
      </c>
      <c r="L199" s="10">
        <f t="shared" si="15"/>
        <v>3.8000000000000006E-2</v>
      </c>
      <c r="M199" s="46"/>
    </row>
    <row r="200" spans="1:13" x14ac:dyDescent="0.4">
      <c r="A200" s="1">
        <f t="shared" si="18"/>
        <v>189</v>
      </c>
      <c r="B200" s="1">
        <f t="shared" si="16"/>
        <v>188.99999999942523</v>
      </c>
      <c r="C200" s="10">
        <f t="shared" si="19"/>
        <v>3.1499999999904205</v>
      </c>
      <c r="D200" s="22">
        <v>45188</v>
      </c>
      <c r="E200" s="15">
        <v>0.61260416666666673</v>
      </c>
      <c r="F200" s="20">
        <v>0</v>
      </c>
      <c r="G200" s="16">
        <v>0.76700000000000002</v>
      </c>
      <c r="H200" s="16">
        <v>31.7</v>
      </c>
      <c r="I200" s="21">
        <f t="shared" si="17"/>
        <v>45188.612604166665</v>
      </c>
      <c r="J200" s="25">
        <f>VLOOKUP(I200,baro!$A$2:$F$1599,5,TRUE)</f>
        <v>0.76</v>
      </c>
      <c r="K200" s="11">
        <f t="shared" si="14"/>
        <v>7.0000000000000062E-3</v>
      </c>
      <c r="L200" s="10">
        <f t="shared" si="15"/>
        <v>3.7000000000000005E-2</v>
      </c>
      <c r="M200" s="46"/>
    </row>
    <row r="201" spans="1:13" x14ac:dyDescent="0.4">
      <c r="A201" s="1">
        <f t="shared" si="18"/>
        <v>190</v>
      </c>
      <c r="B201" s="1">
        <f t="shared" si="16"/>
        <v>189.99999999942219</v>
      </c>
      <c r="C201" s="10">
        <f t="shared" si="19"/>
        <v>3.1666666666570364</v>
      </c>
      <c r="D201" s="22">
        <v>45188</v>
      </c>
      <c r="E201" s="15">
        <v>0.61261574074074077</v>
      </c>
      <c r="F201" s="20">
        <v>0</v>
      </c>
      <c r="G201" s="16">
        <v>0.76700000000000002</v>
      </c>
      <c r="H201" s="16">
        <v>31.7</v>
      </c>
      <c r="I201" s="21">
        <f t="shared" si="17"/>
        <v>45188.612615740742</v>
      </c>
      <c r="J201" s="25">
        <f>VLOOKUP(I201,baro!$A$2:$F$1599,5,TRUE)</f>
        <v>0.76</v>
      </c>
      <c r="K201" s="11">
        <f t="shared" si="14"/>
        <v>7.0000000000000062E-3</v>
      </c>
      <c r="L201" s="10">
        <f t="shared" si="15"/>
        <v>3.7000000000000005E-2</v>
      </c>
      <c r="M201" s="46"/>
    </row>
    <row r="202" spans="1:13" x14ac:dyDescent="0.4">
      <c r="A202" s="1">
        <f t="shared" si="18"/>
        <v>191</v>
      </c>
      <c r="B202" s="1">
        <f t="shared" si="16"/>
        <v>190.99999999941915</v>
      </c>
      <c r="C202" s="10">
        <f t="shared" si="19"/>
        <v>3.1833333333236524</v>
      </c>
      <c r="D202" s="22">
        <v>45188</v>
      </c>
      <c r="E202" s="15">
        <v>0.61262731481481481</v>
      </c>
      <c r="F202" s="20">
        <v>0</v>
      </c>
      <c r="G202" s="16">
        <v>0.76700000000000002</v>
      </c>
      <c r="H202" s="16">
        <v>31.7</v>
      </c>
      <c r="I202" s="21">
        <f t="shared" si="17"/>
        <v>45188.612627314818</v>
      </c>
      <c r="J202" s="25">
        <f>VLOOKUP(I202,baro!$A$2:$F$1599,5,TRUE)</f>
        <v>0.76</v>
      </c>
      <c r="K202" s="11">
        <f t="shared" si="14"/>
        <v>7.0000000000000062E-3</v>
      </c>
      <c r="L202" s="10">
        <f t="shared" si="15"/>
        <v>3.7000000000000005E-2</v>
      </c>
      <c r="M202" s="46"/>
    </row>
    <row r="203" spans="1:13" x14ac:dyDescent="0.4">
      <c r="A203" s="1">
        <f t="shared" si="18"/>
        <v>192</v>
      </c>
      <c r="B203" s="1">
        <f t="shared" si="16"/>
        <v>191.9999999994161</v>
      </c>
      <c r="C203" s="10">
        <f t="shared" si="19"/>
        <v>3.1999999999902684</v>
      </c>
      <c r="D203" s="22">
        <v>45188</v>
      </c>
      <c r="E203" s="15">
        <v>0.61263888888888884</v>
      </c>
      <c r="F203" s="20">
        <v>0</v>
      </c>
      <c r="G203" s="16">
        <v>0.76500000000000001</v>
      </c>
      <c r="H203" s="16">
        <v>31.7</v>
      </c>
      <c r="I203" s="21">
        <f t="shared" si="17"/>
        <v>45188.612638888888</v>
      </c>
      <c r="J203" s="25">
        <f>VLOOKUP(I203,baro!$A$2:$F$1599,5,TRUE)</f>
        <v>0.76</v>
      </c>
      <c r="K203" s="11">
        <f t="shared" ref="K203:K266" si="20">G203-J203</f>
        <v>5.0000000000000044E-3</v>
      </c>
      <c r="L203" s="10">
        <f t="shared" ref="L203:L266" si="21">IF(K203&lt;0,"-",$B$2+K203)</f>
        <v>3.5000000000000003E-2</v>
      </c>
      <c r="M203" s="46"/>
    </row>
    <row r="204" spans="1:13" x14ac:dyDescent="0.4">
      <c r="A204" s="1">
        <f t="shared" si="18"/>
        <v>193</v>
      </c>
      <c r="B204" s="1">
        <f t="shared" ref="B204:B267" si="22">A204*$F$3</f>
        <v>192.99999999941306</v>
      </c>
      <c r="C204" s="10">
        <f t="shared" si="19"/>
        <v>3.2166666666568844</v>
      </c>
      <c r="D204" s="22">
        <v>45188</v>
      </c>
      <c r="E204" s="15">
        <v>0.61265046296296299</v>
      </c>
      <c r="F204" s="20">
        <v>0</v>
      </c>
      <c r="G204" s="16">
        <v>0.76500000000000001</v>
      </c>
      <c r="H204" s="16">
        <v>31.7</v>
      </c>
      <c r="I204" s="21">
        <f t="shared" ref="I204:I267" si="23">D204+E204+F204/24/60/60/1000</f>
        <v>45188.612650462965</v>
      </c>
      <c r="J204" s="25">
        <f>VLOOKUP(I204,baro!$A$2:$F$1599,5,TRUE)</f>
        <v>0.76</v>
      </c>
      <c r="K204" s="11">
        <f t="shared" si="20"/>
        <v>5.0000000000000044E-3</v>
      </c>
      <c r="L204" s="10">
        <f t="shared" si="21"/>
        <v>3.5000000000000003E-2</v>
      </c>
      <c r="M204" s="46"/>
    </row>
    <row r="205" spans="1:13" x14ac:dyDescent="0.4">
      <c r="A205" s="1">
        <f t="shared" ref="A205:A268" si="24">A204+1</f>
        <v>194</v>
      </c>
      <c r="B205" s="1">
        <f t="shared" si="22"/>
        <v>193.99999999941002</v>
      </c>
      <c r="C205" s="10">
        <f t="shared" ref="C205:C268" si="25">B205/60</f>
        <v>3.2333333333235004</v>
      </c>
      <c r="D205" s="22">
        <v>45188</v>
      </c>
      <c r="E205" s="15">
        <v>0.61266203703703703</v>
      </c>
      <c r="F205" s="20">
        <v>0</v>
      </c>
      <c r="G205" s="16">
        <v>0.76500000000000001</v>
      </c>
      <c r="H205" s="16">
        <v>31.7</v>
      </c>
      <c r="I205" s="21">
        <f t="shared" si="23"/>
        <v>45188.612662037034</v>
      </c>
      <c r="J205" s="25">
        <f>VLOOKUP(I205,baro!$A$2:$F$1599,5,TRUE)</f>
        <v>0.76</v>
      </c>
      <c r="K205" s="11">
        <f t="shared" si="20"/>
        <v>5.0000000000000044E-3</v>
      </c>
      <c r="L205" s="10">
        <f t="shared" si="21"/>
        <v>3.5000000000000003E-2</v>
      </c>
      <c r="M205" s="46" t="s">
        <v>45</v>
      </c>
    </row>
    <row r="206" spans="1:13" x14ac:dyDescent="0.4">
      <c r="A206" s="1">
        <f t="shared" si="24"/>
        <v>195</v>
      </c>
      <c r="B206" s="1">
        <f t="shared" si="22"/>
        <v>194.99999999940698</v>
      </c>
      <c r="C206" s="10">
        <f t="shared" si="25"/>
        <v>3.2499999999901164</v>
      </c>
      <c r="D206" s="22">
        <v>45188</v>
      </c>
      <c r="E206" s="15">
        <v>0.61267361111111118</v>
      </c>
      <c r="F206" s="20">
        <v>0</v>
      </c>
      <c r="G206" s="16">
        <v>0.77400000000000002</v>
      </c>
      <c r="H206" s="16">
        <v>31.7</v>
      </c>
      <c r="I206" s="21">
        <f t="shared" si="23"/>
        <v>45188.612673611111</v>
      </c>
      <c r="J206" s="25">
        <f>VLOOKUP(I206,baro!$A$2:$F$1599,5,TRUE)</f>
        <v>0.76</v>
      </c>
      <c r="K206" s="11">
        <f t="shared" si="20"/>
        <v>1.4000000000000012E-2</v>
      </c>
      <c r="L206" s="10">
        <f t="shared" si="21"/>
        <v>4.4000000000000011E-2</v>
      </c>
      <c r="M206" s="46"/>
    </row>
    <row r="207" spans="1:13" x14ac:dyDescent="0.4">
      <c r="A207" s="1">
        <f t="shared" si="24"/>
        <v>196</v>
      </c>
      <c r="B207" s="1">
        <f t="shared" si="22"/>
        <v>195.99999999940394</v>
      </c>
      <c r="C207" s="10">
        <f t="shared" si="25"/>
        <v>3.2666666666567323</v>
      </c>
      <c r="D207" s="22">
        <v>45188</v>
      </c>
      <c r="E207" s="15">
        <v>0.61268518518518522</v>
      </c>
      <c r="F207" s="20">
        <v>0</v>
      </c>
      <c r="G207" s="16">
        <v>0.78500000000000003</v>
      </c>
      <c r="H207" s="16">
        <v>31.7</v>
      </c>
      <c r="I207" s="21">
        <f t="shared" si="23"/>
        <v>45188.612685185188</v>
      </c>
      <c r="J207" s="25">
        <f>VLOOKUP(I207,baro!$A$2:$F$1599,5,TRUE)</f>
        <v>0.76</v>
      </c>
      <c r="K207" s="11">
        <f t="shared" si="20"/>
        <v>2.5000000000000022E-2</v>
      </c>
      <c r="L207" s="10">
        <f t="shared" si="21"/>
        <v>5.5000000000000021E-2</v>
      </c>
      <c r="M207" s="46"/>
    </row>
    <row r="208" spans="1:13" x14ac:dyDescent="0.4">
      <c r="A208" s="1">
        <f t="shared" si="24"/>
        <v>197</v>
      </c>
      <c r="B208" s="1">
        <f t="shared" si="22"/>
        <v>196.9999999994009</v>
      </c>
      <c r="C208" s="10">
        <f t="shared" si="25"/>
        <v>3.2833333333233483</v>
      </c>
      <c r="D208" s="22">
        <v>45188</v>
      </c>
      <c r="E208" s="15">
        <v>0.61269675925925926</v>
      </c>
      <c r="F208" s="20">
        <v>0</v>
      </c>
      <c r="G208" s="16">
        <v>0.78900000000000003</v>
      </c>
      <c r="H208" s="16">
        <v>31.7</v>
      </c>
      <c r="I208" s="21">
        <f t="shared" si="23"/>
        <v>45188.612696759257</v>
      </c>
      <c r="J208" s="25">
        <f>VLOOKUP(I208,baro!$A$2:$F$1599,5,TRUE)</f>
        <v>0.76</v>
      </c>
      <c r="K208" s="11">
        <f t="shared" si="20"/>
        <v>2.9000000000000026E-2</v>
      </c>
      <c r="L208" s="10">
        <f t="shared" si="21"/>
        <v>5.9000000000000025E-2</v>
      </c>
      <c r="M208" s="46"/>
    </row>
    <row r="209" spans="1:13" x14ac:dyDescent="0.4">
      <c r="A209" s="1">
        <f t="shared" si="24"/>
        <v>198</v>
      </c>
      <c r="B209" s="1">
        <f t="shared" si="22"/>
        <v>197.99999999939786</v>
      </c>
      <c r="C209" s="10">
        <f t="shared" si="25"/>
        <v>3.2999999999899643</v>
      </c>
      <c r="D209" s="22">
        <v>45188</v>
      </c>
      <c r="E209" s="15">
        <v>0.6127083333333333</v>
      </c>
      <c r="F209" s="20">
        <v>0</v>
      </c>
      <c r="G209" s="16">
        <v>0.79700000000000004</v>
      </c>
      <c r="H209" s="16">
        <v>31.7</v>
      </c>
      <c r="I209" s="21">
        <f t="shared" si="23"/>
        <v>45188.612708333334</v>
      </c>
      <c r="J209" s="25">
        <f>VLOOKUP(I209,baro!$A$2:$F$1599,5,TRUE)</f>
        <v>0.76</v>
      </c>
      <c r="K209" s="11">
        <f t="shared" si="20"/>
        <v>3.7000000000000033E-2</v>
      </c>
      <c r="L209" s="10">
        <f t="shared" si="21"/>
        <v>6.7000000000000032E-2</v>
      </c>
      <c r="M209" s="46"/>
    </row>
    <row r="210" spans="1:13" x14ac:dyDescent="0.4">
      <c r="A210" s="1">
        <f t="shared" si="24"/>
        <v>199</v>
      </c>
      <c r="B210" s="1">
        <f t="shared" si="22"/>
        <v>198.99999999939482</v>
      </c>
      <c r="C210" s="10">
        <f t="shared" si="25"/>
        <v>3.3166666666565803</v>
      </c>
      <c r="D210" s="22">
        <v>45188</v>
      </c>
      <c r="E210" s="15">
        <v>0.61271990740740734</v>
      </c>
      <c r="F210" s="20">
        <v>0</v>
      </c>
      <c r="G210" s="16">
        <v>0.80300000000000005</v>
      </c>
      <c r="H210" s="16">
        <v>31.7</v>
      </c>
      <c r="I210" s="21">
        <f t="shared" si="23"/>
        <v>45188.612719907411</v>
      </c>
      <c r="J210" s="25">
        <f>VLOOKUP(I210,baro!$A$2:$F$1599,5,TRUE)</f>
        <v>0.76</v>
      </c>
      <c r="K210" s="11">
        <f t="shared" si="20"/>
        <v>4.3000000000000038E-2</v>
      </c>
      <c r="L210" s="10">
        <f t="shared" si="21"/>
        <v>7.3000000000000037E-2</v>
      </c>
      <c r="M210" s="46"/>
    </row>
    <row r="211" spans="1:13" x14ac:dyDescent="0.4">
      <c r="A211" s="1">
        <f t="shared" si="24"/>
        <v>200</v>
      </c>
      <c r="B211" s="1">
        <f t="shared" si="22"/>
        <v>199.99999999939178</v>
      </c>
      <c r="C211" s="10">
        <f t="shared" si="25"/>
        <v>3.3333333333231963</v>
      </c>
      <c r="D211" s="22">
        <v>45188</v>
      </c>
      <c r="E211" s="15">
        <v>0.61273148148148149</v>
      </c>
      <c r="F211" s="20">
        <v>0</v>
      </c>
      <c r="G211" s="16">
        <v>0.81799999999999995</v>
      </c>
      <c r="H211" s="16">
        <v>31.7</v>
      </c>
      <c r="I211" s="21">
        <f t="shared" si="23"/>
        <v>45188.61273148148</v>
      </c>
      <c r="J211" s="25">
        <f>VLOOKUP(I211,baro!$A$2:$F$1599,5,TRUE)</f>
        <v>0.76</v>
      </c>
      <c r="K211" s="11">
        <f t="shared" si="20"/>
        <v>5.799999999999994E-2</v>
      </c>
      <c r="L211" s="10">
        <f t="shared" si="21"/>
        <v>8.7999999999999939E-2</v>
      </c>
      <c r="M211" s="46"/>
    </row>
    <row r="212" spans="1:13" x14ac:dyDescent="0.4">
      <c r="A212" s="1">
        <f t="shared" si="24"/>
        <v>201</v>
      </c>
      <c r="B212" s="1">
        <f t="shared" si="22"/>
        <v>200.99999999938873</v>
      </c>
      <c r="C212" s="10">
        <f t="shared" si="25"/>
        <v>3.3499999999898122</v>
      </c>
      <c r="D212" s="22">
        <v>45188</v>
      </c>
      <c r="E212" s="15">
        <v>0.61274305555555553</v>
      </c>
      <c r="F212" s="20">
        <v>0</v>
      </c>
      <c r="G212" s="16">
        <v>0.81599999999999995</v>
      </c>
      <c r="H212" s="16">
        <v>31.7</v>
      </c>
      <c r="I212" s="21">
        <f t="shared" si="23"/>
        <v>45188.612743055557</v>
      </c>
      <c r="J212" s="25">
        <f>VLOOKUP(I212,baro!$A$2:$F$1599,5,TRUE)</f>
        <v>0.76</v>
      </c>
      <c r="K212" s="11">
        <f t="shared" si="20"/>
        <v>5.5999999999999939E-2</v>
      </c>
      <c r="L212" s="10">
        <f t="shared" si="21"/>
        <v>8.5999999999999938E-2</v>
      </c>
      <c r="M212" s="46"/>
    </row>
    <row r="213" spans="1:13" x14ac:dyDescent="0.4">
      <c r="A213" s="1">
        <f t="shared" si="24"/>
        <v>202</v>
      </c>
      <c r="B213" s="1">
        <f t="shared" si="22"/>
        <v>201.99999999938569</v>
      </c>
      <c r="C213" s="10">
        <f t="shared" si="25"/>
        <v>3.3666666666564282</v>
      </c>
      <c r="D213" s="22">
        <v>45188</v>
      </c>
      <c r="E213" s="15">
        <v>0.61275462962962968</v>
      </c>
      <c r="F213" s="20">
        <v>0</v>
      </c>
      <c r="G213" s="16">
        <v>0.81499999999999995</v>
      </c>
      <c r="H213" s="16">
        <v>31.6</v>
      </c>
      <c r="I213" s="21">
        <f t="shared" si="23"/>
        <v>45188.612754629627</v>
      </c>
      <c r="J213" s="25">
        <f>VLOOKUP(I213,baro!$A$2:$F$1599,5,TRUE)</f>
        <v>0.76</v>
      </c>
      <c r="K213" s="11">
        <f t="shared" si="20"/>
        <v>5.4999999999999938E-2</v>
      </c>
      <c r="L213" s="10">
        <f t="shared" si="21"/>
        <v>8.4999999999999937E-2</v>
      </c>
      <c r="M213" s="46"/>
    </row>
    <row r="214" spans="1:13" x14ac:dyDescent="0.4">
      <c r="A214" s="1">
        <f t="shared" si="24"/>
        <v>203</v>
      </c>
      <c r="B214" s="1">
        <f t="shared" si="22"/>
        <v>202.99999999938265</v>
      </c>
      <c r="C214" s="10">
        <f t="shared" si="25"/>
        <v>3.3833333333230442</v>
      </c>
      <c r="D214" s="22">
        <v>45188</v>
      </c>
      <c r="E214" s="15">
        <v>0.61276620370370372</v>
      </c>
      <c r="F214" s="20">
        <v>0</v>
      </c>
      <c r="G214" s="16">
        <v>0.81499999999999995</v>
      </c>
      <c r="H214" s="16">
        <v>31.6</v>
      </c>
      <c r="I214" s="21">
        <f t="shared" si="23"/>
        <v>45188.612766203703</v>
      </c>
      <c r="J214" s="25">
        <f>VLOOKUP(I214,baro!$A$2:$F$1599,5,TRUE)</f>
        <v>0.76</v>
      </c>
      <c r="K214" s="11">
        <f t="shared" si="20"/>
        <v>5.4999999999999938E-2</v>
      </c>
      <c r="L214" s="10">
        <f t="shared" si="21"/>
        <v>8.4999999999999937E-2</v>
      </c>
      <c r="M214" s="46"/>
    </row>
    <row r="215" spans="1:13" x14ac:dyDescent="0.4">
      <c r="A215" s="1">
        <f t="shared" si="24"/>
        <v>204</v>
      </c>
      <c r="B215" s="1">
        <f t="shared" si="22"/>
        <v>203.99999999937961</v>
      </c>
      <c r="C215" s="10">
        <f t="shared" si="25"/>
        <v>3.3999999999896602</v>
      </c>
      <c r="D215" s="22">
        <v>45188</v>
      </c>
      <c r="E215" s="15">
        <v>0.61277777777777775</v>
      </c>
      <c r="F215" s="20">
        <v>0</v>
      </c>
      <c r="G215" s="16">
        <v>0.81499999999999995</v>
      </c>
      <c r="H215" s="16">
        <v>31.6</v>
      </c>
      <c r="I215" s="21">
        <f t="shared" si="23"/>
        <v>45188.61277777778</v>
      </c>
      <c r="J215" s="25">
        <f>VLOOKUP(I215,baro!$A$2:$F$1599,5,TRUE)</f>
        <v>0.76</v>
      </c>
      <c r="K215" s="11">
        <f t="shared" si="20"/>
        <v>5.4999999999999938E-2</v>
      </c>
      <c r="L215" s="10">
        <f t="shared" si="21"/>
        <v>8.4999999999999937E-2</v>
      </c>
      <c r="M215" s="46" t="s">
        <v>46</v>
      </c>
    </row>
    <row r="216" spans="1:13" x14ac:dyDescent="0.4">
      <c r="A216" s="1">
        <f t="shared" si="24"/>
        <v>205</v>
      </c>
      <c r="B216" s="1">
        <f t="shared" si="22"/>
        <v>204.99999999937657</v>
      </c>
      <c r="C216" s="10">
        <f t="shared" si="25"/>
        <v>3.4166666666562762</v>
      </c>
      <c r="D216" s="22">
        <v>45188</v>
      </c>
      <c r="E216" s="15">
        <v>0.61278935185185179</v>
      </c>
      <c r="F216" s="20">
        <v>0</v>
      </c>
      <c r="G216" s="16">
        <v>0.81299999999999994</v>
      </c>
      <c r="H216" s="16">
        <v>31.6</v>
      </c>
      <c r="I216" s="21">
        <f t="shared" si="23"/>
        <v>45188.61278935185</v>
      </c>
      <c r="J216" s="25">
        <f>VLOOKUP(I216,baro!$A$2:$F$1599,5,TRUE)</f>
        <v>0.76</v>
      </c>
      <c r="K216" s="11">
        <f t="shared" si="20"/>
        <v>5.2999999999999936E-2</v>
      </c>
      <c r="L216" s="10">
        <f t="shared" si="21"/>
        <v>8.2999999999999935E-2</v>
      </c>
      <c r="M216" s="46"/>
    </row>
    <row r="217" spans="1:13" x14ac:dyDescent="0.4">
      <c r="A217" s="1">
        <f t="shared" si="24"/>
        <v>206</v>
      </c>
      <c r="B217" s="1">
        <f t="shared" si="22"/>
        <v>205.99999999937353</v>
      </c>
      <c r="C217" s="10">
        <f t="shared" si="25"/>
        <v>3.4333333333228921</v>
      </c>
      <c r="D217" s="22">
        <v>45188</v>
      </c>
      <c r="E217" s="15">
        <v>0.61280092592592594</v>
      </c>
      <c r="F217" s="20">
        <v>0</v>
      </c>
      <c r="G217" s="16">
        <v>0.81299999999999994</v>
      </c>
      <c r="H217" s="16">
        <v>31.6</v>
      </c>
      <c r="I217" s="21">
        <f t="shared" si="23"/>
        <v>45188.612800925926</v>
      </c>
      <c r="J217" s="25">
        <f>VLOOKUP(I217,baro!$A$2:$F$1599,5,TRUE)</f>
        <v>0.76</v>
      </c>
      <c r="K217" s="11">
        <f t="shared" si="20"/>
        <v>5.2999999999999936E-2</v>
      </c>
      <c r="L217" s="10">
        <f t="shared" si="21"/>
        <v>8.2999999999999935E-2</v>
      </c>
      <c r="M217" s="46"/>
    </row>
    <row r="218" spans="1:13" x14ac:dyDescent="0.4">
      <c r="A218" s="1">
        <f t="shared" si="24"/>
        <v>207</v>
      </c>
      <c r="B218" s="1">
        <f t="shared" si="22"/>
        <v>206.99999999937049</v>
      </c>
      <c r="C218" s="10">
        <f t="shared" si="25"/>
        <v>3.4499999999895081</v>
      </c>
      <c r="D218" s="22">
        <v>45188</v>
      </c>
      <c r="E218" s="15">
        <v>0.61281249999999998</v>
      </c>
      <c r="F218" s="20">
        <v>0</v>
      </c>
      <c r="G218" s="16">
        <v>0.81299999999999994</v>
      </c>
      <c r="H218" s="16">
        <v>31.6</v>
      </c>
      <c r="I218" s="21">
        <f t="shared" si="23"/>
        <v>45188.612812500003</v>
      </c>
      <c r="J218" s="25">
        <f>VLOOKUP(I218,baro!$A$2:$F$1599,5,TRUE)</f>
        <v>0.76</v>
      </c>
      <c r="K218" s="11">
        <f t="shared" si="20"/>
        <v>5.2999999999999936E-2</v>
      </c>
      <c r="L218" s="10">
        <f t="shared" si="21"/>
        <v>8.2999999999999935E-2</v>
      </c>
      <c r="M218" s="46"/>
    </row>
    <row r="219" spans="1:13" x14ac:dyDescent="0.4">
      <c r="A219" s="1">
        <f t="shared" si="24"/>
        <v>208</v>
      </c>
      <c r="B219" s="1">
        <f t="shared" si="22"/>
        <v>207.99999999936745</v>
      </c>
      <c r="C219" s="10">
        <f t="shared" si="25"/>
        <v>3.4666666666561241</v>
      </c>
      <c r="D219" s="22">
        <v>45188</v>
      </c>
      <c r="E219" s="15">
        <v>0.61282407407407413</v>
      </c>
      <c r="F219" s="20">
        <v>0</v>
      </c>
      <c r="G219" s="16">
        <v>0.81200000000000006</v>
      </c>
      <c r="H219" s="16">
        <v>31.6</v>
      </c>
      <c r="I219" s="21">
        <f t="shared" si="23"/>
        <v>45188.612824074073</v>
      </c>
      <c r="J219" s="25">
        <f>VLOOKUP(I219,baro!$A$2:$F$1599,5,TRUE)</f>
        <v>0.76</v>
      </c>
      <c r="K219" s="11">
        <f t="shared" si="20"/>
        <v>5.2000000000000046E-2</v>
      </c>
      <c r="L219" s="10">
        <f t="shared" si="21"/>
        <v>8.2000000000000045E-2</v>
      </c>
      <c r="M219" s="46"/>
    </row>
    <row r="220" spans="1:13" x14ac:dyDescent="0.4">
      <c r="A220" s="1">
        <f t="shared" si="24"/>
        <v>209</v>
      </c>
      <c r="B220" s="1">
        <f t="shared" si="22"/>
        <v>208.99999999936441</v>
      </c>
      <c r="C220" s="10">
        <f t="shared" si="25"/>
        <v>3.4833333333227401</v>
      </c>
      <c r="D220" s="22">
        <v>45188</v>
      </c>
      <c r="E220" s="15">
        <v>0.61283564814814817</v>
      </c>
      <c r="F220" s="20">
        <v>0</v>
      </c>
      <c r="G220" s="16">
        <v>0.81200000000000006</v>
      </c>
      <c r="H220" s="16">
        <v>31.6</v>
      </c>
      <c r="I220" s="21">
        <f t="shared" si="23"/>
        <v>45188.612835648149</v>
      </c>
      <c r="J220" s="25">
        <f>VLOOKUP(I220,baro!$A$2:$F$1599,5,TRUE)</f>
        <v>0.76</v>
      </c>
      <c r="K220" s="11">
        <f t="shared" si="20"/>
        <v>5.2000000000000046E-2</v>
      </c>
      <c r="L220" s="10">
        <f t="shared" si="21"/>
        <v>8.2000000000000045E-2</v>
      </c>
      <c r="M220" s="46"/>
    </row>
    <row r="221" spans="1:13" x14ac:dyDescent="0.4">
      <c r="A221" s="1">
        <f t="shared" si="24"/>
        <v>210</v>
      </c>
      <c r="B221" s="1">
        <f t="shared" si="22"/>
        <v>209.99999999936136</v>
      </c>
      <c r="C221" s="10">
        <f t="shared" si="25"/>
        <v>3.4999999999893561</v>
      </c>
      <c r="D221" s="22">
        <v>45188</v>
      </c>
      <c r="E221" s="15">
        <v>0.61284722222222221</v>
      </c>
      <c r="F221" s="20">
        <v>0</v>
      </c>
      <c r="G221" s="16">
        <v>0.81200000000000006</v>
      </c>
      <c r="H221" s="16">
        <v>31.6</v>
      </c>
      <c r="I221" s="21">
        <f t="shared" si="23"/>
        <v>45188.612847222219</v>
      </c>
      <c r="J221" s="25">
        <f>VLOOKUP(I221,baro!$A$2:$F$1599,5,TRUE)</f>
        <v>0.76</v>
      </c>
      <c r="K221" s="11">
        <f t="shared" si="20"/>
        <v>5.2000000000000046E-2</v>
      </c>
      <c r="L221" s="10">
        <f t="shared" si="21"/>
        <v>8.2000000000000045E-2</v>
      </c>
      <c r="M221" s="46"/>
    </row>
    <row r="222" spans="1:13" x14ac:dyDescent="0.4">
      <c r="A222" s="1">
        <f t="shared" si="24"/>
        <v>211</v>
      </c>
      <c r="B222" s="1">
        <f t="shared" si="22"/>
        <v>210.99999999935832</v>
      </c>
      <c r="C222" s="10">
        <f t="shared" si="25"/>
        <v>3.5166666666559721</v>
      </c>
      <c r="D222" s="22">
        <v>45188</v>
      </c>
      <c r="E222" s="15">
        <v>0.61285879629629625</v>
      </c>
      <c r="F222" s="20">
        <v>0</v>
      </c>
      <c r="G222" s="16">
        <v>0.81200000000000006</v>
      </c>
      <c r="H222" s="16">
        <v>31.6</v>
      </c>
      <c r="I222" s="21">
        <f t="shared" si="23"/>
        <v>45188.612858796296</v>
      </c>
      <c r="J222" s="25">
        <f>VLOOKUP(I222,baro!$A$2:$F$1599,5,TRUE)</f>
        <v>0.76</v>
      </c>
      <c r="K222" s="11">
        <f t="shared" si="20"/>
        <v>5.2000000000000046E-2</v>
      </c>
      <c r="L222" s="10">
        <f t="shared" si="21"/>
        <v>8.2000000000000045E-2</v>
      </c>
      <c r="M222" s="46"/>
    </row>
    <row r="223" spans="1:13" x14ac:dyDescent="0.4">
      <c r="A223" s="1">
        <f t="shared" si="24"/>
        <v>212</v>
      </c>
      <c r="B223" s="1">
        <f t="shared" si="22"/>
        <v>211.99999999935528</v>
      </c>
      <c r="C223" s="10">
        <f t="shared" si="25"/>
        <v>3.533333333322588</v>
      </c>
      <c r="D223" s="22">
        <v>45188</v>
      </c>
      <c r="E223" s="15">
        <v>0.6128703703703704</v>
      </c>
      <c r="F223" s="20">
        <v>0</v>
      </c>
      <c r="G223" s="16">
        <v>0.81</v>
      </c>
      <c r="H223" s="16">
        <v>31.6</v>
      </c>
      <c r="I223" s="21">
        <f t="shared" si="23"/>
        <v>45188.612870370373</v>
      </c>
      <c r="J223" s="25">
        <f>VLOOKUP(I223,baro!$A$2:$F$1599,5,TRUE)</f>
        <v>0.76</v>
      </c>
      <c r="K223" s="11">
        <f t="shared" si="20"/>
        <v>5.0000000000000044E-2</v>
      </c>
      <c r="L223" s="10">
        <f t="shared" si="21"/>
        <v>8.0000000000000043E-2</v>
      </c>
      <c r="M223" s="46"/>
    </row>
    <row r="224" spans="1:13" x14ac:dyDescent="0.4">
      <c r="A224" s="1">
        <f t="shared" si="24"/>
        <v>213</v>
      </c>
      <c r="B224" s="1">
        <f t="shared" si="22"/>
        <v>212.99999999935224</v>
      </c>
      <c r="C224" s="10">
        <f t="shared" si="25"/>
        <v>3.549999999989204</v>
      </c>
      <c r="D224" s="22">
        <v>45188</v>
      </c>
      <c r="E224" s="15">
        <v>0.61288194444444444</v>
      </c>
      <c r="F224" s="20">
        <v>0</v>
      </c>
      <c r="G224" s="16">
        <v>0.81</v>
      </c>
      <c r="H224" s="16">
        <v>31.6</v>
      </c>
      <c r="I224" s="21">
        <f t="shared" si="23"/>
        <v>45188.612881944442</v>
      </c>
      <c r="J224" s="25">
        <f>VLOOKUP(I224,baro!$A$2:$F$1599,5,TRUE)</f>
        <v>0.75900000000000001</v>
      </c>
      <c r="K224" s="11">
        <f t="shared" si="20"/>
        <v>5.1000000000000045E-2</v>
      </c>
      <c r="L224" s="10">
        <f t="shared" si="21"/>
        <v>8.1000000000000044E-2</v>
      </c>
      <c r="M224" s="46"/>
    </row>
    <row r="225" spans="1:13" x14ac:dyDescent="0.4">
      <c r="A225" s="1">
        <f t="shared" si="24"/>
        <v>214</v>
      </c>
      <c r="B225" s="1">
        <f t="shared" si="22"/>
        <v>213.9999999993492</v>
      </c>
      <c r="C225" s="10">
        <f t="shared" si="25"/>
        <v>3.56666666665582</v>
      </c>
      <c r="D225" s="22">
        <v>45188</v>
      </c>
      <c r="E225" s="15">
        <v>0.61289351851851859</v>
      </c>
      <c r="F225" s="20">
        <v>0</v>
      </c>
      <c r="G225" s="16">
        <v>0.81</v>
      </c>
      <c r="H225" s="16">
        <v>31.6</v>
      </c>
      <c r="I225" s="21">
        <f t="shared" si="23"/>
        <v>45188.612893518519</v>
      </c>
      <c r="J225" s="25">
        <f>VLOOKUP(I225,baro!$A$2:$F$1599,5,TRUE)</f>
        <v>0.76</v>
      </c>
      <c r="K225" s="11">
        <f t="shared" si="20"/>
        <v>5.0000000000000044E-2</v>
      </c>
      <c r="L225" s="10">
        <f t="shared" si="21"/>
        <v>8.0000000000000043E-2</v>
      </c>
      <c r="M225" s="46"/>
    </row>
    <row r="226" spans="1:13" x14ac:dyDescent="0.4">
      <c r="A226" s="1">
        <f t="shared" si="24"/>
        <v>215</v>
      </c>
      <c r="B226" s="1">
        <f t="shared" si="22"/>
        <v>214.99999999934616</v>
      </c>
      <c r="C226" s="10">
        <f t="shared" si="25"/>
        <v>3.583333333322436</v>
      </c>
      <c r="D226" s="22">
        <v>45188</v>
      </c>
      <c r="E226" s="15">
        <v>0.61290509259259263</v>
      </c>
      <c r="F226" s="20">
        <v>0</v>
      </c>
      <c r="G226" s="16">
        <v>0.80700000000000005</v>
      </c>
      <c r="H226" s="16">
        <v>31.5</v>
      </c>
      <c r="I226" s="21">
        <f t="shared" si="23"/>
        <v>45188.612905092596</v>
      </c>
      <c r="J226" s="25">
        <f>VLOOKUP(I226,baro!$A$2:$F$1599,5,TRUE)</f>
        <v>0.76</v>
      </c>
      <c r="K226" s="11">
        <f t="shared" si="20"/>
        <v>4.7000000000000042E-2</v>
      </c>
      <c r="L226" s="10">
        <f t="shared" si="21"/>
        <v>7.7000000000000041E-2</v>
      </c>
      <c r="M226" s="46"/>
    </row>
    <row r="227" spans="1:13" x14ac:dyDescent="0.4">
      <c r="A227" s="1">
        <f t="shared" si="24"/>
        <v>216</v>
      </c>
      <c r="B227" s="1">
        <f t="shared" si="22"/>
        <v>215.99999999934312</v>
      </c>
      <c r="C227" s="10">
        <f t="shared" si="25"/>
        <v>3.599999999989052</v>
      </c>
      <c r="D227" s="22">
        <v>45188</v>
      </c>
      <c r="E227" s="15">
        <v>0.61291666666666667</v>
      </c>
      <c r="F227" s="20">
        <v>0</v>
      </c>
      <c r="G227" s="16">
        <v>0.80700000000000005</v>
      </c>
      <c r="H227" s="16">
        <v>31.5</v>
      </c>
      <c r="I227" s="21">
        <f t="shared" si="23"/>
        <v>45188.612916666665</v>
      </c>
      <c r="J227" s="25">
        <f>VLOOKUP(I227,baro!$A$2:$F$1599,5,TRUE)</f>
        <v>0.76</v>
      </c>
      <c r="K227" s="11">
        <f t="shared" si="20"/>
        <v>4.7000000000000042E-2</v>
      </c>
      <c r="L227" s="10">
        <f t="shared" si="21"/>
        <v>7.7000000000000041E-2</v>
      </c>
      <c r="M227" s="46"/>
    </row>
    <row r="228" spans="1:13" x14ac:dyDescent="0.4">
      <c r="A228" s="1">
        <f t="shared" si="24"/>
        <v>217</v>
      </c>
      <c r="B228" s="1">
        <f t="shared" si="22"/>
        <v>216.99999999934008</v>
      </c>
      <c r="C228" s="10">
        <f t="shared" si="25"/>
        <v>3.6166666666556679</v>
      </c>
      <c r="D228" s="22">
        <v>45188</v>
      </c>
      <c r="E228" s="15">
        <v>0.6129282407407407</v>
      </c>
      <c r="F228" s="20">
        <v>0</v>
      </c>
      <c r="G228" s="16">
        <v>0.80700000000000005</v>
      </c>
      <c r="H228" s="16">
        <v>31.5</v>
      </c>
      <c r="I228" s="21">
        <f t="shared" si="23"/>
        <v>45188.612928240742</v>
      </c>
      <c r="J228" s="25">
        <f>VLOOKUP(I228,baro!$A$2:$F$1599,5,TRUE)</f>
        <v>0.76</v>
      </c>
      <c r="K228" s="11">
        <f t="shared" si="20"/>
        <v>4.7000000000000042E-2</v>
      </c>
      <c r="L228" s="10">
        <f t="shared" si="21"/>
        <v>7.7000000000000041E-2</v>
      </c>
      <c r="M228" s="46"/>
    </row>
    <row r="229" spans="1:13" x14ac:dyDescent="0.4">
      <c r="A229" s="1">
        <f t="shared" si="24"/>
        <v>218</v>
      </c>
      <c r="B229" s="1">
        <f t="shared" si="22"/>
        <v>217.99999999933704</v>
      </c>
      <c r="C229" s="10">
        <f t="shared" si="25"/>
        <v>3.6333333333222839</v>
      </c>
      <c r="D229" s="22">
        <v>45188</v>
      </c>
      <c r="E229" s="15">
        <v>0.61293981481481474</v>
      </c>
      <c r="F229" s="20">
        <v>0</v>
      </c>
      <c r="G229" s="16">
        <v>0.80600000000000005</v>
      </c>
      <c r="H229" s="16">
        <v>31.5</v>
      </c>
      <c r="I229" s="21">
        <f t="shared" si="23"/>
        <v>45188.612939814811</v>
      </c>
      <c r="J229" s="25">
        <f>VLOOKUP(I229,baro!$A$2:$F$1599,5,TRUE)</f>
        <v>0.76</v>
      </c>
      <c r="K229" s="11">
        <f t="shared" si="20"/>
        <v>4.6000000000000041E-2</v>
      </c>
      <c r="L229" s="10">
        <f t="shared" si="21"/>
        <v>7.600000000000004E-2</v>
      </c>
      <c r="M229" s="46"/>
    </row>
    <row r="230" spans="1:13" x14ac:dyDescent="0.4">
      <c r="A230" s="1">
        <f t="shared" si="24"/>
        <v>219</v>
      </c>
      <c r="B230" s="1">
        <f t="shared" si="22"/>
        <v>218.99999999933399</v>
      </c>
      <c r="C230" s="10">
        <f t="shared" si="25"/>
        <v>3.6499999999888999</v>
      </c>
      <c r="D230" s="22">
        <v>45188</v>
      </c>
      <c r="E230" s="15">
        <v>0.61295138888888889</v>
      </c>
      <c r="F230" s="20">
        <v>0</v>
      </c>
      <c r="G230" s="16">
        <v>0.80600000000000005</v>
      </c>
      <c r="H230" s="16">
        <v>31.5</v>
      </c>
      <c r="I230" s="21">
        <f t="shared" si="23"/>
        <v>45188.612951388888</v>
      </c>
      <c r="J230" s="25">
        <f>VLOOKUP(I230,baro!$A$2:$F$1599,5,TRUE)</f>
        <v>0.76</v>
      </c>
      <c r="K230" s="11">
        <f t="shared" si="20"/>
        <v>4.6000000000000041E-2</v>
      </c>
      <c r="L230" s="10">
        <f t="shared" si="21"/>
        <v>7.600000000000004E-2</v>
      </c>
      <c r="M230" s="46"/>
    </row>
    <row r="231" spans="1:13" x14ac:dyDescent="0.4">
      <c r="A231" s="1">
        <f t="shared" si="24"/>
        <v>220</v>
      </c>
      <c r="B231" s="1">
        <f t="shared" si="22"/>
        <v>219.99999999933095</v>
      </c>
      <c r="C231" s="10">
        <f t="shared" si="25"/>
        <v>3.6666666666555159</v>
      </c>
      <c r="D231" s="22">
        <v>45188</v>
      </c>
      <c r="E231" s="15">
        <v>0.61296296296296293</v>
      </c>
      <c r="F231" s="20">
        <v>0</v>
      </c>
      <c r="G231" s="16">
        <v>0.80600000000000005</v>
      </c>
      <c r="H231" s="16">
        <v>31.5</v>
      </c>
      <c r="I231" s="21">
        <f t="shared" si="23"/>
        <v>45188.612962962965</v>
      </c>
      <c r="J231" s="25">
        <f>VLOOKUP(I231,baro!$A$2:$F$1599,5,TRUE)</f>
        <v>0.76</v>
      </c>
      <c r="K231" s="11">
        <f t="shared" si="20"/>
        <v>4.6000000000000041E-2</v>
      </c>
      <c r="L231" s="10">
        <f t="shared" si="21"/>
        <v>7.600000000000004E-2</v>
      </c>
      <c r="M231" s="46"/>
    </row>
    <row r="232" spans="1:13" x14ac:dyDescent="0.4">
      <c r="A232" s="1">
        <f t="shared" si="24"/>
        <v>221</v>
      </c>
      <c r="B232" s="1">
        <f t="shared" si="22"/>
        <v>220.99999999932791</v>
      </c>
      <c r="C232" s="10">
        <f t="shared" si="25"/>
        <v>3.6833333333221319</v>
      </c>
      <c r="D232" s="22">
        <v>45188</v>
      </c>
      <c r="E232" s="15">
        <v>0.61297453703703708</v>
      </c>
      <c r="F232" s="20">
        <v>0</v>
      </c>
      <c r="G232" s="16">
        <v>0.80400000000000005</v>
      </c>
      <c r="H232" s="16">
        <v>31.5</v>
      </c>
      <c r="I232" s="21">
        <f t="shared" si="23"/>
        <v>45188.612974537034</v>
      </c>
      <c r="J232" s="25">
        <f>VLOOKUP(I232,baro!$A$2:$F$1599,5,TRUE)</f>
        <v>0.76</v>
      </c>
      <c r="K232" s="11">
        <f t="shared" si="20"/>
        <v>4.4000000000000039E-2</v>
      </c>
      <c r="L232" s="10">
        <f t="shared" si="21"/>
        <v>7.4000000000000038E-2</v>
      </c>
      <c r="M232" s="46"/>
    </row>
    <row r="233" spans="1:13" x14ac:dyDescent="0.4">
      <c r="A233" s="1">
        <f t="shared" si="24"/>
        <v>222</v>
      </c>
      <c r="B233" s="1">
        <f t="shared" si="22"/>
        <v>221.99999999932487</v>
      </c>
      <c r="C233" s="10">
        <f t="shared" si="25"/>
        <v>3.6999999999887478</v>
      </c>
      <c r="D233" s="22">
        <v>45188</v>
      </c>
      <c r="E233" s="15">
        <v>0.61298611111111112</v>
      </c>
      <c r="F233" s="20">
        <v>0</v>
      </c>
      <c r="G233" s="16">
        <v>0.80400000000000005</v>
      </c>
      <c r="H233" s="16">
        <v>31.5</v>
      </c>
      <c r="I233" s="21">
        <f t="shared" si="23"/>
        <v>45188.612986111111</v>
      </c>
      <c r="J233" s="25">
        <f>VLOOKUP(I233,baro!$A$2:$F$1599,5,TRUE)</f>
        <v>0.76</v>
      </c>
      <c r="K233" s="11">
        <f t="shared" si="20"/>
        <v>4.4000000000000039E-2</v>
      </c>
      <c r="L233" s="10">
        <f t="shared" si="21"/>
        <v>7.4000000000000038E-2</v>
      </c>
      <c r="M233" s="46"/>
    </row>
    <row r="234" spans="1:13" x14ac:dyDescent="0.4">
      <c r="A234" s="1">
        <f t="shared" si="24"/>
        <v>223</v>
      </c>
      <c r="B234" s="1">
        <f t="shared" si="22"/>
        <v>222.99999999932183</v>
      </c>
      <c r="C234" s="10">
        <f t="shared" si="25"/>
        <v>3.7166666666553638</v>
      </c>
      <c r="D234" s="22">
        <v>45188</v>
      </c>
      <c r="E234" s="15">
        <v>0.61299768518518516</v>
      </c>
      <c r="F234" s="20">
        <v>0</v>
      </c>
      <c r="G234" s="16">
        <v>0.80400000000000005</v>
      </c>
      <c r="H234" s="16">
        <v>31.5</v>
      </c>
      <c r="I234" s="21">
        <f t="shared" si="23"/>
        <v>45188.612997685188</v>
      </c>
      <c r="J234" s="25">
        <f>VLOOKUP(I234,baro!$A$2:$F$1599,5,TRUE)</f>
        <v>0.76</v>
      </c>
      <c r="K234" s="11">
        <f t="shared" si="20"/>
        <v>4.4000000000000039E-2</v>
      </c>
      <c r="L234" s="10">
        <f t="shared" si="21"/>
        <v>7.4000000000000038E-2</v>
      </c>
      <c r="M234" s="46"/>
    </row>
    <row r="235" spans="1:13" x14ac:dyDescent="0.4">
      <c r="A235" s="1">
        <f t="shared" si="24"/>
        <v>224</v>
      </c>
      <c r="B235" s="1">
        <f t="shared" si="22"/>
        <v>223.99999999931879</v>
      </c>
      <c r="C235" s="10">
        <f t="shared" si="25"/>
        <v>3.7333333333219798</v>
      </c>
      <c r="D235" s="22">
        <v>45188</v>
      </c>
      <c r="E235" s="15">
        <v>0.6130092592592592</v>
      </c>
      <c r="F235" s="20">
        <v>0</v>
      </c>
      <c r="G235" s="16">
        <v>0.80400000000000005</v>
      </c>
      <c r="H235" s="16">
        <v>31.5</v>
      </c>
      <c r="I235" s="21">
        <f t="shared" si="23"/>
        <v>45188.613009259258</v>
      </c>
      <c r="J235" s="25">
        <f>VLOOKUP(I235,baro!$A$2:$F$1599,5,TRUE)</f>
        <v>0.76</v>
      </c>
      <c r="K235" s="11">
        <f t="shared" si="20"/>
        <v>4.4000000000000039E-2</v>
      </c>
      <c r="L235" s="10">
        <f t="shared" si="21"/>
        <v>7.4000000000000038E-2</v>
      </c>
      <c r="M235" s="46"/>
    </row>
    <row r="236" spans="1:13" x14ac:dyDescent="0.4">
      <c r="A236" s="1">
        <f t="shared" si="24"/>
        <v>225</v>
      </c>
      <c r="B236" s="1">
        <f t="shared" si="22"/>
        <v>224.99999999931575</v>
      </c>
      <c r="C236" s="10">
        <f t="shared" si="25"/>
        <v>3.7499999999885958</v>
      </c>
      <c r="D236" s="22">
        <v>45188</v>
      </c>
      <c r="E236" s="15">
        <v>0.61302083333333335</v>
      </c>
      <c r="F236" s="20">
        <v>0</v>
      </c>
      <c r="G236" s="16">
        <v>0.80300000000000005</v>
      </c>
      <c r="H236" s="16">
        <v>31.5</v>
      </c>
      <c r="I236" s="21">
        <f t="shared" si="23"/>
        <v>45188.613020833334</v>
      </c>
      <c r="J236" s="25">
        <f>VLOOKUP(I236,baro!$A$2:$F$1599,5,TRUE)</f>
        <v>0.76</v>
      </c>
      <c r="K236" s="11">
        <f t="shared" si="20"/>
        <v>4.3000000000000038E-2</v>
      </c>
      <c r="L236" s="10">
        <f t="shared" si="21"/>
        <v>7.3000000000000037E-2</v>
      </c>
      <c r="M236" s="46"/>
    </row>
    <row r="237" spans="1:13" x14ac:dyDescent="0.4">
      <c r="A237" s="1">
        <f t="shared" si="24"/>
        <v>226</v>
      </c>
      <c r="B237" s="1">
        <f t="shared" si="22"/>
        <v>225.99999999931271</v>
      </c>
      <c r="C237" s="10">
        <f t="shared" si="25"/>
        <v>3.7666666666552118</v>
      </c>
      <c r="D237" s="22">
        <v>45188</v>
      </c>
      <c r="E237" s="15">
        <v>0.61303240740740739</v>
      </c>
      <c r="F237" s="20">
        <v>0</v>
      </c>
      <c r="G237" s="16">
        <v>0.80300000000000005</v>
      </c>
      <c r="H237" s="16">
        <v>31.5</v>
      </c>
      <c r="I237" s="21">
        <f t="shared" si="23"/>
        <v>45188.613032407404</v>
      </c>
      <c r="J237" s="25">
        <f>VLOOKUP(I237,baro!$A$2:$F$1599,5,TRUE)</f>
        <v>0.76</v>
      </c>
      <c r="K237" s="11">
        <f t="shared" si="20"/>
        <v>4.3000000000000038E-2</v>
      </c>
      <c r="L237" s="10">
        <f t="shared" si="21"/>
        <v>7.3000000000000037E-2</v>
      </c>
      <c r="M237" s="46"/>
    </row>
    <row r="238" spans="1:13" x14ac:dyDescent="0.4">
      <c r="A238" s="1">
        <f t="shared" si="24"/>
        <v>227</v>
      </c>
      <c r="B238" s="1">
        <f t="shared" si="22"/>
        <v>226.99999999930967</v>
      </c>
      <c r="C238" s="10">
        <f t="shared" si="25"/>
        <v>3.7833333333218278</v>
      </c>
      <c r="D238" s="22">
        <v>45188</v>
      </c>
      <c r="E238" s="15">
        <v>0.61304398148148154</v>
      </c>
      <c r="F238" s="20">
        <v>0</v>
      </c>
      <c r="G238" s="16">
        <v>0.80300000000000005</v>
      </c>
      <c r="H238" s="16">
        <v>31.5</v>
      </c>
      <c r="I238" s="21">
        <f t="shared" si="23"/>
        <v>45188.613043981481</v>
      </c>
      <c r="J238" s="25">
        <f>VLOOKUP(I238,baro!$A$2:$F$1599,5,TRUE)</f>
        <v>0.76</v>
      </c>
      <c r="K238" s="11">
        <f t="shared" si="20"/>
        <v>4.3000000000000038E-2</v>
      </c>
      <c r="L238" s="10">
        <f t="shared" si="21"/>
        <v>7.3000000000000037E-2</v>
      </c>
      <c r="M238" s="46"/>
    </row>
    <row r="239" spans="1:13" x14ac:dyDescent="0.4">
      <c r="A239" s="1">
        <f t="shared" si="24"/>
        <v>228</v>
      </c>
      <c r="B239" s="1">
        <f t="shared" si="22"/>
        <v>227.99999999930662</v>
      </c>
      <c r="C239" s="10">
        <f t="shared" si="25"/>
        <v>3.7999999999884437</v>
      </c>
      <c r="D239" s="22">
        <v>45188</v>
      </c>
      <c r="E239" s="15">
        <v>0.61305555555555558</v>
      </c>
      <c r="F239" s="20">
        <v>0</v>
      </c>
      <c r="G239" s="16">
        <v>0.80300000000000005</v>
      </c>
      <c r="H239" s="16">
        <v>31.5</v>
      </c>
      <c r="I239" s="21">
        <f t="shared" si="23"/>
        <v>45188.613055555557</v>
      </c>
      <c r="J239" s="25">
        <f>VLOOKUP(I239,baro!$A$2:$F$1599,5,TRUE)</f>
        <v>0.76</v>
      </c>
      <c r="K239" s="11">
        <f t="shared" si="20"/>
        <v>4.3000000000000038E-2</v>
      </c>
      <c r="L239" s="10">
        <f t="shared" si="21"/>
        <v>7.3000000000000037E-2</v>
      </c>
      <c r="M239" s="46"/>
    </row>
    <row r="240" spans="1:13" x14ac:dyDescent="0.4">
      <c r="A240" s="1">
        <f t="shared" si="24"/>
        <v>229</v>
      </c>
      <c r="B240" s="1">
        <f t="shared" si="22"/>
        <v>228.99999999930358</v>
      </c>
      <c r="C240" s="10">
        <f t="shared" si="25"/>
        <v>3.8166666666550597</v>
      </c>
      <c r="D240" s="22">
        <v>45188</v>
      </c>
      <c r="E240" s="15">
        <v>0.61306712962962961</v>
      </c>
      <c r="F240" s="20">
        <v>0</v>
      </c>
      <c r="G240" s="16">
        <v>0.80100000000000005</v>
      </c>
      <c r="H240" s="16">
        <v>31.5</v>
      </c>
      <c r="I240" s="21">
        <f t="shared" si="23"/>
        <v>45188.613067129627</v>
      </c>
      <c r="J240" s="25">
        <f>VLOOKUP(I240,baro!$A$2:$F$1599,5,TRUE)</f>
        <v>0.76</v>
      </c>
      <c r="K240" s="11">
        <f t="shared" si="20"/>
        <v>4.1000000000000036E-2</v>
      </c>
      <c r="L240" s="10">
        <f t="shared" si="21"/>
        <v>7.1000000000000035E-2</v>
      </c>
      <c r="M240" s="46"/>
    </row>
    <row r="241" spans="1:13" x14ac:dyDescent="0.4">
      <c r="A241" s="1">
        <f t="shared" si="24"/>
        <v>230</v>
      </c>
      <c r="B241" s="1">
        <f t="shared" si="22"/>
        <v>229.99999999930054</v>
      </c>
      <c r="C241" s="10">
        <f t="shared" si="25"/>
        <v>3.8333333333216757</v>
      </c>
      <c r="D241" s="22">
        <v>45188</v>
      </c>
      <c r="E241" s="15">
        <v>0.61307870370370365</v>
      </c>
      <c r="F241" s="20">
        <v>0</v>
      </c>
      <c r="G241" s="16">
        <v>0.80100000000000005</v>
      </c>
      <c r="H241" s="16">
        <v>31.5</v>
      </c>
      <c r="I241" s="21">
        <f t="shared" si="23"/>
        <v>45188.613078703704</v>
      </c>
      <c r="J241" s="25">
        <f>VLOOKUP(I241,baro!$A$2:$F$1599,5,TRUE)</f>
        <v>0.76</v>
      </c>
      <c r="K241" s="11">
        <f t="shared" si="20"/>
        <v>4.1000000000000036E-2</v>
      </c>
      <c r="L241" s="10">
        <f t="shared" si="21"/>
        <v>7.1000000000000035E-2</v>
      </c>
      <c r="M241" s="46"/>
    </row>
    <row r="242" spans="1:13" x14ac:dyDescent="0.4">
      <c r="A242" s="1">
        <f t="shared" si="24"/>
        <v>231</v>
      </c>
      <c r="B242" s="1">
        <f t="shared" si="22"/>
        <v>230.9999999992975</v>
      </c>
      <c r="C242" s="10">
        <f t="shared" si="25"/>
        <v>3.8499999999882917</v>
      </c>
      <c r="D242" s="22">
        <v>45188</v>
      </c>
      <c r="E242" s="15">
        <v>0.6130902777777778</v>
      </c>
      <c r="F242" s="20">
        <v>0</v>
      </c>
      <c r="G242" s="16">
        <v>0.80100000000000005</v>
      </c>
      <c r="H242" s="16">
        <v>31.5</v>
      </c>
      <c r="I242" s="21">
        <f t="shared" si="23"/>
        <v>45188.61309027778</v>
      </c>
      <c r="J242" s="25">
        <f>VLOOKUP(I242,baro!$A$2:$F$1599,5,TRUE)</f>
        <v>0.76</v>
      </c>
      <c r="K242" s="11">
        <f t="shared" si="20"/>
        <v>4.1000000000000036E-2</v>
      </c>
      <c r="L242" s="10">
        <f t="shared" si="21"/>
        <v>7.1000000000000035E-2</v>
      </c>
      <c r="M242" s="46"/>
    </row>
    <row r="243" spans="1:13" x14ac:dyDescent="0.4">
      <c r="A243" s="1">
        <f t="shared" si="24"/>
        <v>232</v>
      </c>
      <c r="B243" s="1">
        <f t="shared" si="22"/>
        <v>231.99999999929446</v>
      </c>
      <c r="C243" s="10">
        <f t="shared" si="25"/>
        <v>3.8666666666549077</v>
      </c>
      <c r="D243" s="22">
        <v>45188</v>
      </c>
      <c r="E243" s="15">
        <v>0.61310185185185184</v>
      </c>
      <c r="F243" s="20">
        <v>0</v>
      </c>
      <c r="G243" s="16">
        <v>0.8</v>
      </c>
      <c r="H243" s="16">
        <v>31.5</v>
      </c>
      <c r="I243" s="21">
        <f t="shared" si="23"/>
        <v>45188.61310185185</v>
      </c>
      <c r="J243" s="25">
        <f>VLOOKUP(I243,baro!$A$2:$F$1599,5,TRUE)</f>
        <v>0.76</v>
      </c>
      <c r="K243" s="11">
        <f t="shared" si="20"/>
        <v>4.0000000000000036E-2</v>
      </c>
      <c r="L243" s="10">
        <f t="shared" si="21"/>
        <v>7.0000000000000034E-2</v>
      </c>
      <c r="M243" s="46"/>
    </row>
    <row r="244" spans="1:13" x14ac:dyDescent="0.4">
      <c r="A244" s="1">
        <f t="shared" si="24"/>
        <v>233</v>
      </c>
      <c r="B244" s="1">
        <f t="shared" si="22"/>
        <v>232.99999999929142</v>
      </c>
      <c r="C244" s="10">
        <f t="shared" si="25"/>
        <v>3.8833333333215236</v>
      </c>
      <c r="D244" s="22">
        <v>45188</v>
      </c>
      <c r="E244" s="15">
        <v>0.61311342592592599</v>
      </c>
      <c r="F244" s="20">
        <v>0</v>
      </c>
      <c r="G244" s="16">
        <v>0.79800000000000004</v>
      </c>
      <c r="H244" s="16">
        <v>31.4</v>
      </c>
      <c r="I244" s="21">
        <f t="shared" si="23"/>
        <v>45188.613113425927</v>
      </c>
      <c r="J244" s="25">
        <f>VLOOKUP(I244,baro!$A$2:$F$1599,5,TRUE)</f>
        <v>0.76</v>
      </c>
      <c r="K244" s="11">
        <f t="shared" si="20"/>
        <v>3.8000000000000034E-2</v>
      </c>
      <c r="L244" s="10">
        <f t="shared" si="21"/>
        <v>6.8000000000000033E-2</v>
      </c>
      <c r="M244" s="46"/>
    </row>
    <row r="245" spans="1:13" x14ac:dyDescent="0.4">
      <c r="A245" s="1">
        <f t="shared" si="24"/>
        <v>234</v>
      </c>
      <c r="B245" s="1">
        <f t="shared" si="22"/>
        <v>233.99999999928838</v>
      </c>
      <c r="C245" s="10">
        <f t="shared" si="25"/>
        <v>3.8999999999881396</v>
      </c>
      <c r="D245" s="22">
        <v>45188</v>
      </c>
      <c r="E245" s="15">
        <v>0.61312500000000003</v>
      </c>
      <c r="F245" s="20">
        <v>0</v>
      </c>
      <c r="G245" s="16">
        <v>0.79800000000000004</v>
      </c>
      <c r="H245" s="16">
        <v>31.4</v>
      </c>
      <c r="I245" s="21">
        <f t="shared" si="23"/>
        <v>45188.613125000003</v>
      </c>
      <c r="J245" s="25">
        <f>VLOOKUP(I245,baro!$A$2:$F$1599,5,TRUE)</f>
        <v>0.76</v>
      </c>
      <c r="K245" s="11">
        <f t="shared" si="20"/>
        <v>3.8000000000000034E-2</v>
      </c>
      <c r="L245" s="10">
        <f t="shared" si="21"/>
        <v>6.8000000000000033E-2</v>
      </c>
      <c r="M245" s="46"/>
    </row>
    <row r="246" spans="1:13" x14ac:dyDescent="0.4">
      <c r="A246" s="1">
        <f t="shared" si="24"/>
        <v>235</v>
      </c>
      <c r="B246" s="1">
        <f t="shared" si="22"/>
        <v>234.99999999928534</v>
      </c>
      <c r="C246" s="10">
        <f t="shared" si="25"/>
        <v>3.9166666666547556</v>
      </c>
      <c r="D246" s="22">
        <v>45188</v>
      </c>
      <c r="E246" s="15">
        <v>0.61313657407407407</v>
      </c>
      <c r="F246" s="20">
        <v>0</v>
      </c>
      <c r="G246" s="16">
        <v>0.79700000000000004</v>
      </c>
      <c r="H246" s="16">
        <v>31.4</v>
      </c>
      <c r="I246" s="21">
        <f t="shared" si="23"/>
        <v>45188.613136574073</v>
      </c>
      <c r="J246" s="25">
        <f>VLOOKUP(I246,baro!$A$2:$F$1599,5,TRUE)</f>
        <v>0.76</v>
      </c>
      <c r="K246" s="11">
        <f t="shared" si="20"/>
        <v>3.7000000000000033E-2</v>
      </c>
      <c r="L246" s="10">
        <f t="shared" si="21"/>
        <v>6.7000000000000032E-2</v>
      </c>
      <c r="M246" s="46"/>
    </row>
    <row r="247" spans="1:13" x14ac:dyDescent="0.4">
      <c r="A247" s="1">
        <f t="shared" si="24"/>
        <v>236</v>
      </c>
      <c r="B247" s="1">
        <f t="shared" si="22"/>
        <v>235.99999999928229</v>
      </c>
      <c r="C247" s="10">
        <f t="shared" si="25"/>
        <v>3.9333333333213716</v>
      </c>
      <c r="D247" s="22">
        <v>45188</v>
      </c>
      <c r="E247" s="15">
        <v>0.61314814814814811</v>
      </c>
      <c r="F247" s="20">
        <v>0</v>
      </c>
      <c r="G247" s="16">
        <v>0.79700000000000004</v>
      </c>
      <c r="H247" s="16">
        <v>31.4</v>
      </c>
      <c r="I247" s="21">
        <f t="shared" si="23"/>
        <v>45188.61314814815</v>
      </c>
      <c r="J247" s="25">
        <f>VLOOKUP(I247,baro!$A$2:$F$1599,5,TRUE)</f>
        <v>0.76</v>
      </c>
      <c r="K247" s="11">
        <f t="shared" si="20"/>
        <v>3.7000000000000033E-2</v>
      </c>
      <c r="L247" s="10">
        <f t="shared" si="21"/>
        <v>6.7000000000000032E-2</v>
      </c>
      <c r="M247" s="46"/>
    </row>
    <row r="248" spans="1:13" x14ac:dyDescent="0.4">
      <c r="A248" s="1">
        <f t="shared" si="24"/>
        <v>237</v>
      </c>
      <c r="B248" s="1">
        <f t="shared" si="22"/>
        <v>236.99999999927925</v>
      </c>
      <c r="C248" s="10">
        <f t="shared" si="25"/>
        <v>3.9499999999879876</v>
      </c>
      <c r="D248" s="22">
        <v>45188</v>
      </c>
      <c r="E248" s="15">
        <v>0.61315972222222226</v>
      </c>
      <c r="F248" s="20">
        <v>0</v>
      </c>
      <c r="G248" s="16">
        <v>0.79700000000000004</v>
      </c>
      <c r="H248" s="16">
        <v>31.4</v>
      </c>
      <c r="I248" s="21">
        <f t="shared" si="23"/>
        <v>45188.613159722219</v>
      </c>
      <c r="J248" s="25">
        <f>VLOOKUP(I248,baro!$A$2:$F$1599,5,TRUE)</f>
        <v>0.76</v>
      </c>
      <c r="K248" s="11">
        <f t="shared" si="20"/>
        <v>3.7000000000000033E-2</v>
      </c>
      <c r="L248" s="10">
        <f t="shared" si="21"/>
        <v>6.7000000000000032E-2</v>
      </c>
      <c r="M248" s="46"/>
    </row>
    <row r="249" spans="1:13" x14ac:dyDescent="0.4">
      <c r="A249" s="1">
        <f t="shared" si="24"/>
        <v>238</v>
      </c>
      <c r="B249" s="1">
        <f t="shared" si="22"/>
        <v>237.99999999927621</v>
      </c>
      <c r="C249" s="10">
        <f t="shared" si="25"/>
        <v>3.9666666666546035</v>
      </c>
      <c r="D249" s="22">
        <v>45188</v>
      </c>
      <c r="E249" s="15">
        <v>0.6131712962962963</v>
      </c>
      <c r="F249" s="20">
        <v>0</v>
      </c>
      <c r="G249" s="16">
        <v>0.79500000000000004</v>
      </c>
      <c r="H249" s="16">
        <v>31.4</v>
      </c>
      <c r="I249" s="21">
        <f t="shared" si="23"/>
        <v>45188.613171296296</v>
      </c>
      <c r="J249" s="25">
        <f>VLOOKUP(I249,baro!$A$2:$F$1599,5,TRUE)</f>
        <v>0.76</v>
      </c>
      <c r="K249" s="11">
        <f t="shared" si="20"/>
        <v>3.5000000000000031E-2</v>
      </c>
      <c r="L249" s="10">
        <f t="shared" si="21"/>
        <v>6.500000000000003E-2</v>
      </c>
      <c r="M249" s="46"/>
    </row>
    <row r="250" spans="1:13" x14ac:dyDescent="0.4">
      <c r="A250" s="1">
        <f t="shared" si="24"/>
        <v>239</v>
      </c>
      <c r="B250" s="1">
        <f t="shared" si="22"/>
        <v>238.99999999927317</v>
      </c>
      <c r="C250" s="10">
        <f t="shared" si="25"/>
        <v>3.9833333333212195</v>
      </c>
      <c r="D250" s="22">
        <v>45188</v>
      </c>
      <c r="E250" s="15">
        <v>0.61318287037037034</v>
      </c>
      <c r="F250" s="20">
        <v>0</v>
      </c>
      <c r="G250" s="16">
        <v>0.79500000000000004</v>
      </c>
      <c r="H250" s="16">
        <v>31.4</v>
      </c>
      <c r="I250" s="21">
        <f t="shared" si="23"/>
        <v>45188.613182870373</v>
      </c>
      <c r="J250" s="25">
        <f>VLOOKUP(I250,baro!$A$2:$F$1599,5,TRUE)</f>
        <v>0.76</v>
      </c>
      <c r="K250" s="11">
        <f t="shared" si="20"/>
        <v>3.5000000000000031E-2</v>
      </c>
      <c r="L250" s="10">
        <f t="shared" si="21"/>
        <v>6.500000000000003E-2</v>
      </c>
      <c r="M250" s="46"/>
    </row>
    <row r="251" spans="1:13" x14ac:dyDescent="0.4">
      <c r="A251" s="1">
        <f t="shared" si="24"/>
        <v>240</v>
      </c>
      <c r="B251" s="1">
        <f t="shared" si="22"/>
        <v>239.99999999927013</v>
      </c>
      <c r="C251" s="10">
        <f t="shared" si="25"/>
        <v>3.9999999999878355</v>
      </c>
      <c r="D251" s="22">
        <v>45188</v>
      </c>
      <c r="E251" s="15">
        <v>0.61319444444444449</v>
      </c>
      <c r="F251" s="20">
        <v>0</v>
      </c>
      <c r="G251" s="16">
        <v>0.79500000000000004</v>
      </c>
      <c r="H251" s="16">
        <v>31.4</v>
      </c>
      <c r="I251" s="21">
        <f t="shared" si="23"/>
        <v>45188.613194444442</v>
      </c>
      <c r="J251" s="25">
        <f>VLOOKUP(I251,baro!$A$2:$F$1599,5,TRUE)</f>
        <v>0.76</v>
      </c>
      <c r="K251" s="11">
        <f t="shared" si="20"/>
        <v>3.5000000000000031E-2</v>
      </c>
      <c r="L251" s="10">
        <f t="shared" si="21"/>
        <v>6.500000000000003E-2</v>
      </c>
      <c r="M251" s="46"/>
    </row>
    <row r="252" spans="1:13" x14ac:dyDescent="0.4">
      <c r="A252" s="1">
        <f t="shared" si="24"/>
        <v>241</v>
      </c>
      <c r="B252" s="1">
        <f t="shared" si="22"/>
        <v>240.99999999926709</v>
      </c>
      <c r="C252" s="10">
        <f t="shared" si="25"/>
        <v>4.0166666666544515</v>
      </c>
      <c r="D252" s="22">
        <v>45188</v>
      </c>
      <c r="E252" s="15">
        <v>0.61320601851851853</v>
      </c>
      <c r="F252" s="20">
        <v>0</v>
      </c>
      <c r="G252" s="16">
        <v>0.79400000000000004</v>
      </c>
      <c r="H252" s="16">
        <v>31.4</v>
      </c>
      <c r="I252" s="21">
        <f t="shared" si="23"/>
        <v>45188.613206018519</v>
      </c>
      <c r="J252" s="25">
        <f>VLOOKUP(I252,baro!$A$2:$F$1599,5,TRUE)</f>
        <v>0.76</v>
      </c>
      <c r="K252" s="11">
        <f t="shared" si="20"/>
        <v>3.400000000000003E-2</v>
      </c>
      <c r="L252" s="10">
        <f t="shared" si="21"/>
        <v>6.4000000000000029E-2</v>
      </c>
      <c r="M252" s="46"/>
    </row>
    <row r="253" spans="1:13" x14ac:dyDescent="0.4">
      <c r="A253" s="1">
        <f t="shared" si="24"/>
        <v>242</v>
      </c>
      <c r="B253" s="1">
        <f t="shared" si="22"/>
        <v>241.99999999926405</v>
      </c>
      <c r="C253" s="10">
        <f t="shared" si="25"/>
        <v>4.0333333333210675</v>
      </c>
      <c r="D253" s="22">
        <v>45188</v>
      </c>
      <c r="E253" s="15">
        <v>0.61321759259259256</v>
      </c>
      <c r="F253" s="20">
        <v>0</v>
      </c>
      <c r="G253" s="16">
        <v>0.79400000000000004</v>
      </c>
      <c r="H253" s="16">
        <v>31.4</v>
      </c>
      <c r="I253" s="21">
        <f t="shared" si="23"/>
        <v>45188.613217592596</v>
      </c>
      <c r="J253" s="25">
        <f>VLOOKUP(I253,baro!$A$2:$F$1599,5,TRUE)</f>
        <v>0.76</v>
      </c>
      <c r="K253" s="11">
        <f t="shared" si="20"/>
        <v>3.400000000000003E-2</v>
      </c>
      <c r="L253" s="10">
        <f t="shared" si="21"/>
        <v>6.4000000000000029E-2</v>
      </c>
      <c r="M253" s="46"/>
    </row>
    <row r="254" spans="1:13" x14ac:dyDescent="0.4">
      <c r="A254" s="1">
        <f t="shared" si="24"/>
        <v>243</v>
      </c>
      <c r="B254" s="1">
        <f t="shared" si="22"/>
        <v>242.99999999926101</v>
      </c>
      <c r="C254" s="10">
        <f t="shared" si="25"/>
        <v>4.0499999999876835</v>
      </c>
      <c r="D254" s="22">
        <v>45188</v>
      </c>
      <c r="E254" s="15">
        <v>0.6132291666666666</v>
      </c>
      <c r="F254" s="20">
        <v>0</v>
      </c>
      <c r="G254" s="16">
        <v>0.79400000000000004</v>
      </c>
      <c r="H254" s="16">
        <v>31.4</v>
      </c>
      <c r="I254" s="21">
        <f t="shared" si="23"/>
        <v>45188.613229166665</v>
      </c>
      <c r="J254" s="25">
        <f>VLOOKUP(I254,baro!$A$2:$F$1599,5,TRUE)</f>
        <v>0.76</v>
      </c>
      <c r="K254" s="11">
        <f t="shared" si="20"/>
        <v>3.400000000000003E-2</v>
      </c>
      <c r="L254" s="10">
        <f t="shared" si="21"/>
        <v>6.4000000000000029E-2</v>
      </c>
      <c r="M254" s="46"/>
    </row>
    <row r="255" spans="1:13" x14ac:dyDescent="0.4">
      <c r="A255" s="1">
        <f t="shared" si="24"/>
        <v>244</v>
      </c>
      <c r="B255" s="1">
        <f t="shared" si="22"/>
        <v>243.99999999925797</v>
      </c>
      <c r="C255" s="10">
        <f t="shared" si="25"/>
        <v>4.0666666666542994</v>
      </c>
      <c r="D255" s="22">
        <v>45188</v>
      </c>
      <c r="E255" s="15">
        <v>0.61324074074074075</v>
      </c>
      <c r="F255" s="20">
        <v>0</v>
      </c>
      <c r="G255" s="16">
        <v>0.79400000000000004</v>
      </c>
      <c r="H255" s="16">
        <v>31.4</v>
      </c>
      <c r="I255" s="21">
        <f t="shared" si="23"/>
        <v>45188.613240740742</v>
      </c>
      <c r="J255" s="25">
        <f>VLOOKUP(I255,baro!$A$2:$F$1599,5,TRUE)</f>
        <v>0.76</v>
      </c>
      <c r="K255" s="11">
        <f t="shared" si="20"/>
        <v>3.400000000000003E-2</v>
      </c>
      <c r="L255" s="10">
        <f t="shared" si="21"/>
        <v>6.4000000000000029E-2</v>
      </c>
      <c r="M255" s="46"/>
    </row>
    <row r="256" spans="1:13" x14ac:dyDescent="0.4">
      <c r="A256" s="1">
        <f t="shared" si="24"/>
        <v>245</v>
      </c>
      <c r="B256" s="1">
        <f t="shared" si="22"/>
        <v>244.99999999925492</v>
      </c>
      <c r="C256" s="10">
        <f t="shared" si="25"/>
        <v>4.0833333333209154</v>
      </c>
      <c r="D256" s="22">
        <v>45188</v>
      </c>
      <c r="E256" s="15">
        <v>0.61325231481481479</v>
      </c>
      <c r="F256" s="20">
        <v>0</v>
      </c>
      <c r="G256" s="16">
        <v>0.79200000000000004</v>
      </c>
      <c r="H256" s="16">
        <v>31.4</v>
      </c>
      <c r="I256" s="21">
        <f t="shared" si="23"/>
        <v>45188.613252314812</v>
      </c>
      <c r="J256" s="25">
        <f>VLOOKUP(I256,baro!$A$2:$F$1599,5,TRUE)</f>
        <v>0.76</v>
      </c>
      <c r="K256" s="11">
        <f t="shared" si="20"/>
        <v>3.2000000000000028E-2</v>
      </c>
      <c r="L256" s="10">
        <f t="shared" si="21"/>
        <v>6.2000000000000027E-2</v>
      </c>
      <c r="M256" s="46"/>
    </row>
    <row r="257" spans="1:13" x14ac:dyDescent="0.4">
      <c r="A257" s="1">
        <f t="shared" si="24"/>
        <v>246</v>
      </c>
      <c r="B257" s="1">
        <f t="shared" si="22"/>
        <v>245.99999999925188</v>
      </c>
      <c r="C257" s="10">
        <f t="shared" si="25"/>
        <v>4.0999999999875314</v>
      </c>
      <c r="D257" s="22">
        <v>45188</v>
      </c>
      <c r="E257" s="15">
        <v>0.61326388888888894</v>
      </c>
      <c r="F257" s="20">
        <v>0</v>
      </c>
      <c r="G257" s="16">
        <v>0.79200000000000004</v>
      </c>
      <c r="H257" s="16">
        <v>31.4</v>
      </c>
      <c r="I257" s="21">
        <f t="shared" si="23"/>
        <v>45188.613263888888</v>
      </c>
      <c r="J257" s="25">
        <f>VLOOKUP(I257,baro!$A$2:$F$1599,5,TRUE)</f>
        <v>0.76</v>
      </c>
      <c r="K257" s="11">
        <f t="shared" si="20"/>
        <v>3.2000000000000028E-2</v>
      </c>
      <c r="L257" s="10">
        <f t="shared" si="21"/>
        <v>6.2000000000000027E-2</v>
      </c>
      <c r="M257" s="46"/>
    </row>
    <row r="258" spans="1:13" x14ac:dyDescent="0.4">
      <c r="A258" s="1">
        <f t="shared" si="24"/>
        <v>247</v>
      </c>
      <c r="B258" s="1">
        <f t="shared" si="22"/>
        <v>246.99999999924884</v>
      </c>
      <c r="C258" s="10">
        <f t="shared" si="25"/>
        <v>4.1166666666541474</v>
      </c>
      <c r="D258" s="22">
        <v>45188</v>
      </c>
      <c r="E258" s="15">
        <v>0.61327546296296298</v>
      </c>
      <c r="F258" s="20">
        <v>0</v>
      </c>
      <c r="G258" s="16">
        <v>0.79200000000000004</v>
      </c>
      <c r="H258" s="16">
        <v>31.4</v>
      </c>
      <c r="I258" s="21">
        <f t="shared" si="23"/>
        <v>45188.613275462965</v>
      </c>
      <c r="J258" s="25">
        <f>VLOOKUP(I258,baro!$A$2:$F$1599,5,TRUE)</f>
        <v>0.76</v>
      </c>
      <c r="K258" s="11">
        <f t="shared" si="20"/>
        <v>3.2000000000000028E-2</v>
      </c>
      <c r="L258" s="10">
        <f t="shared" si="21"/>
        <v>6.2000000000000027E-2</v>
      </c>
      <c r="M258" s="46"/>
    </row>
    <row r="259" spans="1:13" x14ac:dyDescent="0.4">
      <c r="A259" s="1">
        <f t="shared" si="24"/>
        <v>248</v>
      </c>
      <c r="B259" s="1">
        <f t="shared" si="22"/>
        <v>247.9999999992458</v>
      </c>
      <c r="C259" s="10">
        <f t="shared" si="25"/>
        <v>4.1333333333207634</v>
      </c>
      <c r="D259" s="22">
        <v>45188</v>
      </c>
      <c r="E259" s="15">
        <v>0.61328703703703702</v>
      </c>
      <c r="F259" s="20">
        <v>0</v>
      </c>
      <c r="G259" s="16">
        <v>0.79100000000000004</v>
      </c>
      <c r="H259" s="16">
        <v>31.4</v>
      </c>
      <c r="I259" s="21">
        <f t="shared" si="23"/>
        <v>45188.613287037035</v>
      </c>
      <c r="J259" s="25">
        <f>VLOOKUP(I259,baro!$A$2:$F$1599,5,TRUE)</f>
        <v>0.76</v>
      </c>
      <c r="K259" s="11">
        <f t="shared" si="20"/>
        <v>3.1000000000000028E-2</v>
      </c>
      <c r="L259" s="10">
        <f t="shared" si="21"/>
        <v>6.1000000000000026E-2</v>
      </c>
      <c r="M259" s="46"/>
    </row>
    <row r="260" spans="1:13" x14ac:dyDescent="0.4">
      <c r="A260" s="1">
        <f t="shared" si="24"/>
        <v>249</v>
      </c>
      <c r="B260" s="1">
        <f t="shared" si="22"/>
        <v>248.99999999924276</v>
      </c>
      <c r="C260" s="10">
        <f t="shared" si="25"/>
        <v>4.1499999999873793</v>
      </c>
      <c r="D260" s="22">
        <v>45188</v>
      </c>
      <c r="E260" s="15">
        <v>0.61329861111111106</v>
      </c>
      <c r="F260" s="20">
        <v>0</v>
      </c>
      <c r="G260" s="16">
        <v>0.79100000000000004</v>
      </c>
      <c r="H260" s="16">
        <v>31.4</v>
      </c>
      <c r="I260" s="21">
        <f t="shared" si="23"/>
        <v>45188.613298611112</v>
      </c>
      <c r="J260" s="25">
        <f>VLOOKUP(I260,baro!$A$2:$F$1599,5,TRUE)</f>
        <v>0.76</v>
      </c>
      <c r="K260" s="11">
        <f t="shared" si="20"/>
        <v>3.1000000000000028E-2</v>
      </c>
      <c r="L260" s="10">
        <f t="shared" si="21"/>
        <v>6.1000000000000026E-2</v>
      </c>
      <c r="M260" s="46"/>
    </row>
    <row r="261" spans="1:13" x14ac:dyDescent="0.4">
      <c r="A261" s="1">
        <f t="shared" si="24"/>
        <v>250</v>
      </c>
      <c r="B261" s="1">
        <f t="shared" si="22"/>
        <v>249.99999999923972</v>
      </c>
      <c r="C261" s="10">
        <f t="shared" si="25"/>
        <v>4.1666666666539953</v>
      </c>
      <c r="D261" s="22">
        <v>45188</v>
      </c>
      <c r="E261" s="15">
        <v>0.61331018518518521</v>
      </c>
      <c r="F261" s="20">
        <v>0</v>
      </c>
      <c r="G261" s="16">
        <v>0.79100000000000004</v>
      </c>
      <c r="H261" s="16">
        <v>31.4</v>
      </c>
      <c r="I261" s="21">
        <f t="shared" si="23"/>
        <v>45188.613310185188</v>
      </c>
      <c r="J261" s="25">
        <f>VLOOKUP(I261,baro!$A$2:$F$1599,5,TRUE)</f>
        <v>0.76</v>
      </c>
      <c r="K261" s="11">
        <f t="shared" si="20"/>
        <v>3.1000000000000028E-2</v>
      </c>
      <c r="L261" s="10">
        <f t="shared" si="21"/>
        <v>6.1000000000000026E-2</v>
      </c>
      <c r="M261" s="46"/>
    </row>
    <row r="262" spans="1:13" x14ac:dyDescent="0.4">
      <c r="A262" s="1">
        <f t="shared" si="24"/>
        <v>251</v>
      </c>
      <c r="B262" s="1">
        <f t="shared" si="22"/>
        <v>250.99999999923668</v>
      </c>
      <c r="C262" s="10">
        <f t="shared" si="25"/>
        <v>4.1833333333206113</v>
      </c>
      <c r="D262" s="22">
        <v>45188</v>
      </c>
      <c r="E262" s="15">
        <v>0.61332175925925925</v>
      </c>
      <c r="F262" s="20">
        <v>0</v>
      </c>
      <c r="G262" s="16">
        <v>0.78900000000000003</v>
      </c>
      <c r="H262" s="16">
        <v>31.4</v>
      </c>
      <c r="I262" s="21">
        <f t="shared" si="23"/>
        <v>45188.613321759258</v>
      </c>
      <c r="J262" s="25">
        <f>VLOOKUP(I262,baro!$A$2:$F$1599,5,TRUE)</f>
        <v>0.76</v>
      </c>
      <c r="K262" s="11">
        <f t="shared" si="20"/>
        <v>2.9000000000000026E-2</v>
      </c>
      <c r="L262" s="10">
        <f t="shared" si="21"/>
        <v>5.9000000000000025E-2</v>
      </c>
      <c r="M262" s="46"/>
    </row>
    <row r="263" spans="1:13" x14ac:dyDescent="0.4">
      <c r="A263" s="1">
        <f t="shared" si="24"/>
        <v>252</v>
      </c>
      <c r="B263" s="1">
        <f t="shared" si="22"/>
        <v>251.99999999923364</v>
      </c>
      <c r="C263" s="10">
        <f t="shared" si="25"/>
        <v>4.1999999999872273</v>
      </c>
      <c r="D263" s="22">
        <v>45188</v>
      </c>
      <c r="E263" s="15">
        <v>0.6133333333333334</v>
      </c>
      <c r="F263" s="20">
        <v>0</v>
      </c>
      <c r="G263" s="16">
        <v>0.78900000000000003</v>
      </c>
      <c r="H263" s="16">
        <v>31.4</v>
      </c>
      <c r="I263" s="21">
        <f t="shared" si="23"/>
        <v>45188.613333333335</v>
      </c>
      <c r="J263" s="25">
        <f>VLOOKUP(I263,baro!$A$2:$F$1599,5,TRUE)</f>
        <v>0.76</v>
      </c>
      <c r="K263" s="11">
        <f t="shared" si="20"/>
        <v>2.9000000000000026E-2</v>
      </c>
      <c r="L263" s="10">
        <f t="shared" si="21"/>
        <v>5.9000000000000025E-2</v>
      </c>
      <c r="M263" s="46"/>
    </row>
    <row r="264" spans="1:13" x14ac:dyDescent="0.4">
      <c r="A264" s="1">
        <f t="shared" si="24"/>
        <v>253</v>
      </c>
      <c r="B264" s="1">
        <f t="shared" si="22"/>
        <v>252.9999999992306</v>
      </c>
      <c r="C264" s="10">
        <f t="shared" si="25"/>
        <v>4.2166666666538433</v>
      </c>
      <c r="D264" s="22">
        <v>45188</v>
      </c>
      <c r="E264" s="15">
        <v>0.61334490740740744</v>
      </c>
      <c r="F264" s="20">
        <v>0</v>
      </c>
      <c r="G264" s="16">
        <v>0.78900000000000003</v>
      </c>
      <c r="H264" s="16">
        <v>31.4</v>
      </c>
      <c r="I264" s="21">
        <f t="shared" si="23"/>
        <v>45188.613344907404</v>
      </c>
      <c r="J264" s="25">
        <f>VLOOKUP(I264,baro!$A$2:$F$1599,5,TRUE)</f>
        <v>0.76</v>
      </c>
      <c r="K264" s="11">
        <f t="shared" si="20"/>
        <v>2.9000000000000026E-2</v>
      </c>
      <c r="L264" s="10">
        <f t="shared" si="21"/>
        <v>5.9000000000000025E-2</v>
      </c>
      <c r="M264" s="46"/>
    </row>
    <row r="265" spans="1:13" x14ac:dyDescent="0.4">
      <c r="A265" s="1">
        <f t="shared" si="24"/>
        <v>254</v>
      </c>
      <c r="B265" s="1">
        <f t="shared" si="22"/>
        <v>253.99999999922755</v>
      </c>
      <c r="C265" s="10">
        <f t="shared" si="25"/>
        <v>4.2333333333204592</v>
      </c>
      <c r="D265" s="22">
        <v>45188</v>
      </c>
      <c r="E265" s="15">
        <v>0.61335648148148147</v>
      </c>
      <c r="F265" s="20">
        <v>0</v>
      </c>
      <c r="G265" s="16">
        <v>0.78900000000000003</v>
      </c>
      <c r="H265" s="16">
        <v>31.4</v>
      </c>
      <c r="I265" s="21">
        <f t="shared" si="23"/>
        <v>45188.613356481481</v>
      </c>
      <c r="J265" s="25">
        <f>VLOOKUP(I265,baro!$A$2:$F$1599,5,TRUE)</f>
        <v>0.76</v>
      </c>
      <c r="K265" s="11">
        <f t="shared" si="20"/>
        <v>2.9000000000000026E-2</v>
      </c>
      <c r="L265" s="10">
        <f t="shared" si="21"/>
        <v>5.9000000000000025E-2</v>
      </c>
      <c r="M265" s="46"/>
    </row>
    <row r="266" spans="1:13" x14ac:dyDescent="0.4">
      <c r="A266" s="1">
        <f t="shared" si="24"/>
        <v>255</v>
      </c>
      <c r="B266" s="1">
        <f t="shared" si="22"/>
        <v>254.99999999922451</v>
      </c>
      <c r="C266" s="10">
        <f t="shared" si="25"/>
        <v>4.2499999999870752</v>
      </c>
      <c r="D266" s="22">
        <v>45188</v>
      </c>
      <c r="E266" s="15">
        <v>0.61336805555555551</v>
      </c>
      <c r="F266" s="20">
        <v>0</v>
      </c>
      <c r="G266" s="16">
        <v>0.78800000000000003</v>
      </c>
      <c r="H266" s="16">
        <v>31.4</v>
      </c>
      <c r="I266" s="21">
        <f t="shared" si="23"/>
        <v>45188.613368055558</v>
      </c>
      <c r="J266" s="25">
        <f>VLOOKUP(I266,baro!$A$2:$F$1599,5,TRUE)</f>
        <v>0.76</v>
      </c>
      <c r="K266" s="11">
        <f t="shared" si="20"/>
        <v>2.8000000000000025E-2</v>
      </c>
      <c r="L266" s="10">
        <f t="shared" si="21"/>
        <v>5.8000000000000024E-2</v>
      </c>
      <c r="M266" s="46"/>
    </row>
    <row r="267" spans="1:13" x14ac:dyDescent="0.4">
      <c r="A267" s="1">
        <f t="shared" si="24"/>
        <v>256</v>
      </c>
      <c r="B267" s="1">
        <f t="shared" si="22"/>
        <v>255.99999999922147</v>
      </c>
      <c r="C267" s="10">
        <f t="shared" si="25"/>
        <v>4.2666666666536912</v>
      </c>
      <c r="D267" s="22">
        <v>45188</v>
      </c>
      <c r="E267" s="15">
        <v>0.61337962962962966</v>
      </c>
      <c r="F267" s="20">
        <v>0</v>
      </c>
      <c r="G267" s="16">
        <v>0.78800000000000003</v>
      </c>
      <c r="H267" s="16">
        <v>31.4</v>
      </c>
      <c r="I267" s="21">
        <f t="shared" si="23"/>
        <v>45188.613379629627</v>
      </c>
      <c r="J267" s="25">
        <f>VLOOKUP(I267,baro!$A$2:$F$1599,5,TRUE)</f>
        <v>0.76</v>
      </c>
      <c r="K267" s="11">
        <f t="shared" ref="K267:K330" si="26">G267-J267</f>
        <v>2.8000000000000025E-2</v>
      </c>
      <c r="L267" s="10">
        <f t="shared" ref="L267:L330" si="27">IF(K267&lt;0,"-",$B$2+K267)</f>
        <v>5.8000000000000024E-2</v>
      </c>
      <c r="M267" s="46"/>
    </row>
    <row r="268" spans="1:13" x14ac:dyDescent="0.4">
      <c r="A268" s="1">
        <f t="shared" si="24"/>
        <v>257</v>
      </c>
      <c r="B268" s="1">
        <f t="shared" ref="B268:B331" si="28">A268*$F$3</f>
        <v>256.9999999992184</v>
      </c>
      <c r="C268" s="10">
        <f t="shared" si="25"/>
        <v>4.2833333333203063</v>
      </c>
      <c r="D268" s="22">
        <v>45188</v>
      </c>
      <c r="E268" s="15">
        <v>0.6133912037037037</v>
      </c>
      <c r="F268" s="20">
        <v>0</v>
      </c>
      <c r="G268" s="16">
        <v>0.78800000000000003</v>
      </c>
      <c r="H268" s="16">
        <v>31.4</v>
      </c>
      <c r="I268" s="21">
        <f t="shared" ref="I268:I331" si="29">D268+E268+F268/24/60/60/1000</f>
        <v>45188.613391203704</v>
      </c>
      <c r="J268" s="25">
        <f>VLOOKUP(I268,baro!$A$2:$F$1599,5,TRUE)</f>
        <v>0.76</v>
      </c>
      <c r="K268" s="11">
        <f t="shared" si="26"/>
        <v>2.8000000000000025E-2</v>
      </c>
      <c r="L268" s="10">
        <f t="shared" si="27"/>
        <v>5.8000000000000024E-2</v>
      </c>
      <c r="M268" s="46" t="s">
        <v>47</v>
      </c>
    </row>
    <row r="269" spans="1:13" x14ac:dyDescent="0.4">
      <c r="A269" s="1">
        <f t="shared" ref="A269:A332" si="30">A268+1</f>
        <v>258</v>
      </c>
      <c r="B269" s="1">
        <f t="shared" si="28"/>
        <v>257.99999999921539</v>
      </c>
      <c r="C269" s="10">
        <f t="shared" ref="C269:C332" si="31">B269/60</f>
        <v>4.2999999999869232</v>
      </c>
      <c r="D269" s="22">
        <v>45188</v>
      </c>
      <c r="E269" s="15">
        <v>0.61340277777777774</v>
      </c>
      <c r="F269" s="20">
        <v>0</v>
      </c>
      <c r="G269" s="16">
        <v>0.78500000000000003</v>
      </c>
      <c r="H269" s="16">
        <v>31.3</v>
      </c>
      <c r="I269" s="21">
        <f t="shared" si="29"/>
        <v>45188.613402777781</v>
      </c>
      <c r="J269" s="25">
        <f>VLOOKUP(I269,baro!$A$2:$F$1599,5,TRUE)</f>
        <v>0.76</v>
      </c>
      <c r="K269" s="11">
        <f t="shared" si="26"/>
        <v>2.5000000000000022E-2</v>
      </c>
      <c r="L269" s="10">
        <f t="shared" si="27"/>
        <v>5.5000000000000021E-2</v>
      </c>
      <c r="M269" s="46"/>
    </row>
    <row r="270" spans="1:13" x14ac:dyDescent="0.4">
      <c r="A270" s="1">
        <f t="shared" si="30"/>
        <v>259</v>
      </c>
      <c r="B270" s="1">
        <f t="shared" si="28"/>
        <v>258.99999999921238</v>
      </c>
      <c r="C270" s="10">
        <f t="shared" si="31"/>
        <v>4.31666666665354</v>
      </c>
      <c r="D270" s="22">
        <v>45188</v>
      </c>
      <c r="E270" s="15">
        <v>0.61341435185185189</v>
      </c>
      <c r="F270" s="20">
        <v>0</v>
      </c>
      <c r="G270" s="16">
        <v>0.78500000000000003</v>
      </c>
      <c r="H270" s="16">
        <v>31.3</v>
      </c>
      <c r="I270" s="21">
        <f t="shared" si="29"/>
        <v>45188.61341435185</v>
      </c>
      <c r="J270" s="25">
        <f>VLOOKUP(I270,baro!$A$2:$F$1599,5,TRUE)</f>
        <v>0.76</v>
      </c>
      <c r="K270" s="11">
        <f t="shared" si="26"/>
        <v>2.5000000000000022E-2</v>
      </c>
      <c r="L270" s="10">
        <f t="shared" si="27"/>
        <v>5.5000000000000021E-2</v>
      </c>
      <c r="M270" s="46"/>
    </row>
    <row r="271" spans="1:13" x14ac:dyDescent="0.4">
      <c r="A271" s="1">
        <f t="shared" si="30"/>
        <v>260</v>
      </c>
      <c r="B271" s="1">
        <f t="shared" si="28"/>
        <v>259.99999999920931</v>
      </c>
      <c r="C271" s="10">
        <f t="shared" si="31"/>
        <v>4.3333333333201551</v>
      </c>
      <c r="D271" s="22">
        <v>45188</v>
      </c>
      <c r="E271" s="15">
        <v>0.61342592592592593</v>
      </c>
      <c r="F271" s="20">
        <v>0</v>
      </c>
      <c r="G271" s="16">
        <v>0.78300000000000003</v>
      </c>
      <c r="H271" s="16">
        <v>31.3</v>
      </c>
      <c r="I271" s="21">
        <f t="shared" si="29"/>
        <v>45188.613425925927</v>
      </c>
      <c r="J271" s="25">
        <f>VLOOKUP(I271,baro!$A$2:$F$1599,5,TRUE)</f>
        <v>0.76</v>
      </c>
      <c r="K271" s="11">
        <f t="shared" si="26"/>
        <v>2.300000000000002E-2</v>
      </c>
      <c r="L271" s="10">
        <f t="shared" si="27"/>
        <v>5.3000000000000019E-2</v>
      </c>
      <c r="M271" s="46"/>
    </row>
    <row r="272" spans="1:13" x14ac:dyDescent="0.4">
      <c r="A272" s="1">
        <f t="shared" si="30"/>
        <v>261</v>
      </c>
      <c r="B272" s="1">
        <f t="shared" si="28"/>
        <v>260.99999999920624</v>
      </c>
      <c r="C272" s="10">
        <f t="shared" si="31"/>
        <v>4.3499999999867702</v>
      </c>
      <c r="D272" s="22">
        <v>45188</v>
      </c>
      <c r="E272" s="15">
        <v>0.61343749999999997</v>
      </c>
      <c r="F272" s="20">
        <v>0</v>
      </c>
      <c r="G272" s="16">
        <v>0.78300000000000003</v>
      </c>
      <c r="H272" s="16">
        <v>31.3</v>
      </c>
      <c r="I272" s="21">
        <f t="shared" si="29"/>
        <v>45188.613437499997</v>
      </c>
      <c r="J272" s="25">
        <f>VLOOKUP(I272,baro!$A$2:$F$1599,5,TRUE)</f>
        <v>0.76</v>
      </c>
      <c r="K272" s="11">
        <f t="shared" si="26"/>
        <v>2.300000000000002E-2</v>
      </c>
      <c r="L272" s="10">
        <f t="shared" si="27"/>
        <v>5.3000000000000019E-2</v>
      </c>
      <c r="M272" s="46"/>
    </row>
    <row r="273" spans="1:13" x14ac:dyDescent="0.4">
      <c r="A273" s="1">
        <f t="shared" si="30"/>
        <v>262</v>
      </c>
      <c r="B273" s="1">
        <f t="shared" si="28"/>
        <v>261.99999999920323</v>
      </c>
      <c r="C273" s="10">
        <f t="shared" si="31"/>
        <v>4.3666666666533871</v>
      </c>
      <c r="D273" s="22">
        <v>45188</v>
      </c>
      <c r="E273" s="15">
        <v>0.61344907407407401</v>
      </c>
      <c r="F273" s="20">
        <v>0</v>
      </c>
      <c r="G273" s="16">
        <v>0.78300000000000003</v>
      </c>
      <c r="H273" s="16">
        <v>31.3</v>
      </c>
      <c r="I273" s="21">
        <f t="shared" si="29"/>
        <v>45188.613449074073</v>
      </c>
      <c r="J273" s="25">
        <f>VLOOKUP(I273,baro!$A$2:$F$1599,5,TRUE)</f>
        <v>0.76</v>
      </c>
      <c r="K273" s="11">
        <f t="shared" si="26"/>
        <v>2.300000000000002E-2</v>
      </c>
      <c r="L273" s="10">
        <f t="shared" si="27"/>
        <v>5.3000000000000019E-2</v>
      </c>
      <c r="M273" s="46"/>
    </row>
    <row r="274" spans="1:13" x14ac:dyDescent="0.4">
      <c r="A274" s="1">
        <f t="shared" si="30"/>
        <v>263</v>
      </c>
      <c r="B274" s="1">
        <f t="shared" si="28"/>
        <v>262.99999999920021</v>
      </c>
      <c r="C274" s="10">
        <f t="shared" si="31"/>
        <v>4.383333333320004</v>
      </c>
      <c r="D274" s="22">
        <v>45188</v>
      </c>
      <c r="E274" s="15">
        <v>0.61346064814814816</v>
      </c>
      <c r="F274" s="20">
        <v>0</v>
      </c>
      <c r="G274" s="16">
        <v>0.78200000000000003</v>
      </c>
      <c r="H274" s="16">
        <v>31.3</v>
      </c>
      <c r="I274" s="21">
        <f t="shared" si="29"/>
        <v>45188.61346064815</v>
      </c>
      <c r="J274" s="25">
        <f>VLOOKUP(I274,baro!$A$2:$F$1599,5,TRUE)</f>
        <v>0.76</v>
      </c>
      <c r="K274" s="11">
        <f t="shared" si="26"/>
        <v>2.200000000000002E-2</v>
      </c>
      <c r="L274" s="10">
        <f t="shared" si="27"/>
        <v>5.2000000000000018E-2</v>
      </c>
      <c r="M274" s="46"/>
    </row>
    <row r="275" spans="1:13" x14ac:dyDescent="0.4">
      <c r="A275" s="1">
        <f t="shared" si="30"/>
        <v>264</v>
      </c>
      <c r="B275" s="1">
        <f t="shared" si="28"/>
        <v>263.99999999919714</v>
      </c>
      <c r="C275" s="10">
        <f t="shared" si="31"/>
        <v>4.3999999999866191</v>
      </c>
      <c r="D275" s="22">
        <v>45188</v>
      </c>
      <c r="E275" s="15">
        <v>0.6134722222222222</v>
      </c>
      <c r="F275" s="20">
        <v>0</v>
      </c>
      <c r="G275" s="16">
        <v>0.78200000000000003</v>
      </c>
      <c r="H275" s="16">
        <v>31.3</v>
      </c>
      <c r="I275" s="21">
        <f t="shared" si="29"/>
        <v>45188.61347222222</v>
      </c>
      <c r="J275" s="25">
        <f>VLOOKUP(I275,baro!$A$2:$F$1599,5,TRUE)</f>
        <v>0.76</v>
      </c>
      <c r="K275" s="11">
        <f t="shared" si="26"/>
        <v>2.200000000000002E-2</v>
      </c>
      <c r="L275" s="10">
        <f t="shared" si="27"/>
        <v>5.2000000000000018E-2</v>
      </c>
      <c r="M275" s="46"/>
    </row>
    <row r="276" spans="1:13" x14ac:dyDescent="0.4">
      <c r="A276" s="1">
        <f t="shared" si="30"/>
        <v>265</v>
      </c>
      <c r="B276" s="1">
        <f t="shared" si="28"/>
        <v>264.99999999919407</v>
      </c>
      <c r="C276" s="10">
        <f t="shared" si="31"/>
        <v>4.4166666666532342</v>
      </c>
      <c r="D276" s="22">
        <v>45188</v>
      </c>
      <c r="E276" s="15">
        <v>0.61348379629629635</v>
      </c>
      <c r="F276" s="20">
        <v>0</v>
      </c>
      <c r="G276" s="16">
        <v>0.78200000000000003</v>
      </c>
      <c r="H276" s="16">
        <v>31.3</v>
      </c>
      <c r="I276" s="21">
        <f t="shared" si="29"/>
        <v>45188.613483796296</v>
      </c>
      <c r="J276" s="25">
        <f>VLOOKUP(I276,baro!$A$2:$F$1599,5,TRUE)</f>
        <v>0.76</v>
      </c>
      <c r="K276" s="11">
        <f t="shared" si="26"/>
        <v>2.200000000000002E-2</v>
      </c>
      <c r="L276" s="10">
        <f t="shared" si="27"/>
        <v>5.2000000000000018E-2</v>
      </c>
      <c r="M276" s="46"/>
    </row>
    <row r="277" spans="1:13" x14ac:dyDescent="0.4">
      <c r="A277" s="1">
        <f t="shared" si="30"/>
        <v>266</v>
      </c>
      <c r="B277" s="1">
        <f t="shared" si="28"/>
        <v>265.99999999919106</v>
      </c>
      <c r="C277" s="10">
        <f t="shared" si="31"/>
        <v>4.433333333319851</v>
      </c>
      <c r="D277" s="22">
        <v>45188</v>
      </c>
      <c r="E277" s="15">
        <v>0.61349537037037039</v>
      </c>
      <c r="F277" s="20">
        <v>0</v>
      </c>
      <c r="G277" s="16">
        <v>0.78</v>
      </c>
      <c r="H277" s="16">
        <v>31.3</v>
      </c>
      <c r="I277" s="21">
        <f t="shared" si="29"/>
        <v>45188.613495370373</v>
      </c>
      <c r="J277" s="25">
        <f>VLOOKUP(I277,baro!$A$2:$F$1599,5,TRUE)</f>
        <v>0.76</v>
      </c>
      <c r="K277" s="11">
        <f t="shared" si="26"/>
        <v>2.0000000000000018E-2</v>
      </c>
      <c r="L277" s="10">
        <f t="shared" si="27"/>
        <v>5.0000000000000017E-2</v>
      </c>
      <c r="M277" s="46"/>
    </row>
    <row r="278" spans="1:13" x14ac:dyDescent="0.4">
      <c r="A278" s="1">
        <f t="shared" si="30"/>
        <v>267</v>
      </c>
      <c r="B278" s="1">
        <f t="shared" si="28"/>
        <v>266.99999999918805</v>
      </c>
      <c r="C278" s="10">
        <f t="shared" si="31"/>
        <v>4.4499999999864679</v>
      </c>
      <c r="D278" s="22">
        <v>45188</v>
      </c>
      <c r="E278" s="15">
        <v>0.61350694444444442</v>
      </c>
      <c r="F278" s="20">
        <v>0</v>
      </c>
      <c r="G278" s="16">
        <v>0.78</v>
      </c>
      <c r="H278" s="16">
        <v>31.3</v>
      </c>
      <c r="I278" s="21">
        <f t="shared" si="29"/>
        <v>45188.613506944443</v>
      </c>
      <c r="J278" s="25">
        <f>VLOOKUP(I278,baro!$A$2:$F$1599,5,TRUE)</f>
        <v>0.76</v>
      </c>
      <c r="K278" s="11">
        <f t="shared" si="26"/>
        <v>2.0000000000000018E-2</v>
      </c>
      <c r="L278" s="10">
        <f t="shared" si="27"/>
        <v>5.0000000000000017E-2</v>
      </c>
      <c r="M278" s="46"/>
    </row>
    <row r="279" spans="1:13" x14ac:dyDescent="0.4">
      <c r="A279" s="1">
        <f t="shared" si="30"/>
        <v>268</v>
      </c>
      <c r="B279" s="1">
        <f t="shared" si="28"/>
        <v>267.99999999918498</v>
      </c>
      <c r="C279" s="10">
        <f t="shared" si="31"/>
        <v>4.466666666653083</v>
      </c>
      <c r="D279" s="22">
        <v>45188</v>
      </c>
      <c r="E279" s="15">
        <v>0.61351851851851846</v>
      </c>
      <c r="F279" s="20">
        <v>0</v>
      </c>
      <c r="G279" s="16">
        <v>0.78</v>
      </c>
      <c r="H279" s="16">
        <v>31.3</v>
      </c>
      <c r="I279" s="21">
        <f t="shared" si="29"/>
        <v>45188.613518518519</v>
      </c>
      <c r="J279" s="25">
        <f>VLOOKUP(I279,baro!$A$2:$F$1599,5,TRUE)</f>
        <v>0.76</v>
      </c>
      <c r="K279" s="11">
        <f t="shared" si="26"/>
        <v>2.0000000000000018E-2</v>
      </c>
      <c r="L279" s="10">
        <f t="shared" si="27"/>
        <v>5.0000000000000017E-2</v>
      </c>
      <c r="M279" s="46"/>
    </row>
    <row r="280" spans="1:13" x14ac:dyDescent="0.4">
      <c r="A280" s="1">
        <f t="shared" si="30"/>
        <v>269</v>
      </c>
      <c r="B280" s="1">
        <f t="shared" si="28"/>
        <v>268.99999999918191</v>
      </c>
      <c r="C280" s="10">
        <f t="shared" si="31"/>
        <v>4.4833333333196981</v>
      </c>
      <c r="D280" s="22">
        <v>45188</v>
      </c>
      <c r="E280" s="15">
        <v>0.61353009259259261</v>
      </c>
      <c r="F280" s="20">
        <v>0</v>
      </c>
      <c r="G280" s="16">
        <v>0.77900000000000003</v>
      </c>
      <c r="H280" s="16">
        <v>31.3</v>
      </c>
      <c r="I280" s="21">
        <f t="shared" si="29"/>
        <v>45188.613530092596</v>
      </c>
      <c r="J280" s="25">
        <f>VLOOKUP(I280,baro!$A$2:$F$1599,5,TRUE)</f>
        <v>0.76</v>
      </c>
      <c r="K280" s="11">
        <f t="shared" si="26"/>
        <v>1.9000000000000017E-2</v>
      </c>
      <c r="L280" s="10">
        <f t="shared" si="27"/>
        <v>4.9000000000000016E-2</v>
      </c>
      <c r="M280" s="46"/>
    </row>
    <row r="281" spans="1:13" x14ac:dyDescent="0.4">
      <c r="A281" s="1">
        <f t="shared" si="30"/>
        <v>270</v>
      </c>
      <c r="B281" s="1">
        <f t="shared" si="28"/>
        <v>269.9999999991789</v>
      </c>
      <c r="C281" s="10">
        <f t="shared" si="31"/>
        <v>4.4999999999863149</v>
      </c>
      <c r="D281" s="22">
        <v>45188</v>
      </c>
      <c r="E281" s="15">
        <v>0.61354166666666665</v>
      </c>
      <c r="F281" s="20">
        <v>0</v>
      </c>
      <c r="G281" s="16">
        <v>0.77900000000000003</v>
      </c>
      <c r="H281" s="16">
        <v>31.3</v>
      </c>
      <c r="I281" s="21">
        <f t="shared" si="29"/>
        <v>45188.613541666666</v>
      </c>
      <c r="J281" s="25">
        <f>VLOOKUP(I281,baro!$A$2:$F$1599,5,TRUE)</f>
        <v>0.76</v>
      </c>
      <c r="K281" s="11">
        <f t="shared" si="26"/>
        <v>1.9000000000000017E-2</v>
      </c>
      <c r="L281" s="10">
        <f t="shared" si="27"/>
        <v>4.9000000000000016E-2</v>
      </c>
      <c r="M281" s="46"/>
    </row>
    <row r="282" spans="1:13" x14ac:dyDescent="0.4">
      <c r="A282" s="1">
        <f t="shared" si="30"/>
        <v>271</v>
      </c>
      <c r="B282" s="1">
        <f t="shared" si="28"/>
        <v>270.99999999917588</v>
      </c>
      <c r="C282" s="10">
        <f t="shared" si="31"/>
        <v>4.5166666666529318</v>
      </c>
      <c r="D282" s="22">
        <v>45188</v>
      </c>
      <c r="E282" s="15">
        <v>0.6135532407407408</v>
      </c>
      <c r="F282" s="20">
        <v>0</v>
      </c>
      <c r="G282" s="16">
        <v>0.77900000000000003</v>
      </c>
      <c r="H282" s="16">
        <v>31.3</v>
      </c>
      <c r="I282" s="21">
        <f t="shared" si="29"/>
        <v>45188.613553240742</v>
      </c>
      <c r="J282" s="25">
        <f>VLOOKUP(I282,baro!$A$2:$F$1599,5,TRUE)</f>
        <v>0.76</v>
      </c>
      <c r="K282" s="11">
        <f t="shared" si="26"/>
        <v>1.9000000000000017E-2</v>
      </c>
      <c r="L282" s="10">
        <f t="shared" si="27"/>
        <v>4.9000000000000016E-2</v>
      </c>
      <c r="M282" s="46"/>
    </row>
    <row r="283" spans="1:13" x14ac:dyDescent="0.4">
      <c r="A283" s="1">
        <f t="shared" si="30"/>
        <v>272</v>
      </c>
      <c r="B283" s="1">
        <f t="shared" si="28"/>
        <v>271.99999999917281</v>
      </c>
      <c r="C283" s="10">
        <f t="shared" si="31"/>
        <v>4.5333333333195469</v>
      </c>
      <c r="D283" s="22">
        <v>45188</v>
      </c>
      <c r="E283" s="15">
        <v>0.61356481481481484</v>
      </c>
      <c r="F283" s="20">
        <v>0</v>
      </c>
      <c r="G283" s="16">
        <v>0.77900000000000003</v>
      </c>
      <c r="H283" s="16">
        <v>31.3</v>
      </c>
      <c r="I283" s="21">
        <f t="shared" si="29"/>
        <v>45188.613564814812</v>
      </c>
      <c r="J283" s="25">
        <f>VLOOKUP(I283,baro!$A$2:$F$1599,5,TRUE)</f>
        <v>0.76</v>
      </c>
      <c r="K283" s="11">
        <f t="shared" si="26"/>
        <v>1.9000000000000017E-2</v>
      </c>
      <c r="L283" s="10">
        <f t="shared" si="27"/>
        <v>4.9000000000000016E-2</v>
      </c>
      <c r="M283" s="46"/>
    </row>
    <row r="284" spans="1:13" x14ac:dyDescent="0.4">
      <c r="A284" s="1">
        <f t="shared" si="30"/>
        <v>273</v>
      </c>
      <c r="B284" s="1">
        <f t="shared" si="28"/>
        <v>272.99999999916975</v>
      </c>
      <c r="C284" s="10">
        <f t="shared" si="31"/>
        <v>4.549999999986162</v>
      </c>
      <c r="D284" s="22">
        <v>45188</v>
      </c>
      <c r="E284" s="15">
        <v>0.61357638888888888</v>
      </c>
      <c r="F284" s="20">
        <v>0</v>
      </c>
      <c r="G284" s="16">
        <v>0.77700000000000002</v>
      </c>
      <c r="H284" s="16">
        <v>31.3</v>
      </c>
      <c r="I284" s="21">
        <f t="shared" si="29"/>
        <v>45188.613576388889</v>
      </c>
      <c r="J284" s="25">
        <f>VLOOKUP(I284,baro!$A$2:$F$1599,5,TRUE)</f>
        <v>0.76</v>
      </c>
      <c r="K284" s="11">
        <f t="shared" si="26"/>
        <v>1.7000000000000015E-2</v>
      </c>
      <c r="L284" s="10">
        <f t="shared" si="27"/>
        <v>4.7000000000000014E-2</v>
      </c>
      <c r="M284" s="46"/>
    </row>
    <row r="285" spans="1:13" x14ac:dyDescent="0.4">
      <c r="A285" s="1">
        <f t="shared" si="30"/>
        <v>274</v>
      </c>
      <c r="B285" s="1">
        <f t="shared" si="28"/>
        <v>273.99999999916673</v>
      </c>
      <c r="C285" s="10">
        <f t="shared" si="31"/>
        <v>4.5666666666527789</v>
      </c>
      <c r="D285" s="22">
        <v>45188</v>
      </c>
      <c r="E285" s="15">
        <v>0.61358796296296292</v>
      </c>
      <c r="F285" s="20">
        <v>0</v>
      </c>
      <c r="G285" s="16">
        <v>0.77700000000000002</v>
      </c>
      <c r="H285" s="16">
        <v>31.3</v>
      </c>
      <c r="I285" s="21">
        <f t="shared" si="29"/>
        <v>45188.613587962966</v>
      </c>
      <c r="J285" s="25">
        <f>VLOOKUP(I285,baro!$A$2:$F$1599,5,TRUE)</f>
        <v>0.76</v>
      </c>
      <c r="K285" s="11">
        <f t="shared" si="26"/>
        <v>1.7000000000000015E-2</v>
      </c>
      <c r="L285" s="10">
        <f t="shared" si="27"/>
        <v>4.7000000000000014E-2</v>
      </c>
      <c r="M285" s="46"/>
    </row>
    <row r="286" spans="1:13" x14ac:dyDescent="0.4">
      <c r="A286" s="1">
        <f t="shared" si="30"/>
        <v>275</v>
      </c>
      <c r="B286" s="1">
        <f t="shared" si="28"/>
        <v>274.99999999916372</v>
      </c>
      <c r="C286" s="10">
        <f t="shared" si="31"/>
        <v>4.5833333333193957</v>
      </c>
      <c r="D286" s="22">
        <v>45188</v>
      </c>
      <c r="E286" s="15">
        <v>0.61359953703703707</v>
      </c>
      <c r="F286" s="20">
        <v>0</v>
      </c>
      <c r="G286" s="16">
        <v>0.77700000000000002</v>
      </c>
      <c r="H286" s="16">
        <v>31.3</v>
      </c>
      <c r="I286" s="21">
        <f t="shared" si="29"/>
        <v>45188.613599537035</v>
      </c>
      <c r="J286" s="25">
        <f>VLOOKUP(I286,baro!$A$2:$F$1599,5,TRUE)</f>
        <v>0.76</v>
      </c>
      <c r="K286" s="11">
        <f t="shared" si="26"/>
        <v>1.7000000000000015E-2</v>
      </c>
      <c r="L286" s="10">
        <f t="shared" si="27"/>
        <v>4.7000000000000014E-2</v>
      </c>
      <c r="M286" s="46"/>
    </row>
    <row r="287" spans="1:13" x14ac:dyDescent="0.4">
      <c r="A287" s="1">
        <f t="shared" si="30"/>
        <v>276</v>
      </c>
      <c r="B287" s="1">
        <f t="shared" si="28"/>
        <v>275.99999999916065</v>
      </c>
      <c r="C287" s="10">
        <f t="shared" si="31"/>
        <v>4.5999999999860108</v>
      </c>
      <c r="D287" s="22">
        <v>45188</v>
      </c>
      <c r="E287" s="15">
        <v>0.61361111111111111</v>
      </c>
      <c r="F287" s="20">
        <v>0</v>
      </c>
      <c r="G287" s="16">
        <v>0.77600000000000002</v>
      </c>
      <c r="H287" s="16">
        <v>31.3</v>
      </c>
      <c r="I287" s="21">
        <f t="shared" si="29"/>
        <v>45188.613611111112</v>
      </c>
      <c r="J287" s="25">
        <f>VLOOKUP(I287,baro!$A$2:$F$1599,5,TRUE)</f>
        <v>0.76</v>
      </c>
      <c r="K287" s="11">
        <f t="shared" si="26"/>
        <v>1.6000000000000014E-2</v>
      </c>
      <c r="L287" s="10">
        <f t="shared" si="27"/>
        <v>4.6000000000000013E-2</v>
      </c>
      <c r="M287" s="46"/>
    </row>
    <row r="288" spans="1:13" x14ac:dyDescent="0.4">
      <c r="A288" s="1">
        <f t="shared" si="30"/>
        <v>277</v>
      </c>
      <c r="B288" s="1">
        <f t="shared" si="28"/>
        <v>276.99999999915758</v>
      </c>
      <c r="C288" s="10">
        <f t="shared" si="31"/>
        <v>4.6166666666526259</v>
      </c>
      <c r="D288" s="22">
        <v>45188</v>
      </c>
      <c r="E288" s="15">
        <v>0.61362268518518526</v>
      </c>
      <c r="F288" s="20">
        <v>0</v>
      </c>
      <c r="G288" s="16">
        <v>0.77600000000000002</v>
      </c>
      <c r="H288" s="16">
        <v>31.3</v>
      </c>
      <c r="I288" s="21">
        <f t="shared" si="29"/>
        <v>45188.613622685189</v>
      </c>
      <c r="J288" s="25">
        <f>VLOOKUP(I288,baro!$A$2:$F$1599,5,TRUE)</f>
        <v>0.76</v>
      </c>
      <c r="K288" s="11">
        <f t="shared" si="26"/>
        <v>1.6000000000000014E-2</v>
      </c>
      <c r="L288" s="10">
        <f t="shared" si="27"/>
        <v>4.6000000000000013E-2</v>
      </c>
      <c r="M288" s="46"/>
    </row>
    <row r="289" spans="1:13" x14ac:dyDescent="0.4">
      <c r="A289" s="1">
        <f t="shared" si="30"/>
        <v>278</v>
      </c>
      <c r="B289" s="1">
        <f t="shared" si="28"/>
        <v>277.99999999915457</v>
      </c>
      <c r="C289" s="10">
        <f t="shared" si="31"/>
        <v>4.6333333333192428</v>
      </c>
      <c r="D289" s="22">
        <v>45188</v>
      </c>
      <c r="E289" s="15">
        <v>0.6136342592592593</v>
      </c>
      <c r="F289" s="20">
        <v>0</v>
      </c>
      <c r="G289" s="16">
        <v>0.77600000000000002</v>
      </c>
      <c r="H289" s="16">
        <v>31.3</v>
      </c>
      <c r="I289" s="21">
        <f t="shared" si="29"/>
        <v>45188.613634259258</v>
      </c>
      <c r="J289" s="25">
        <f>VLOOKUP(I289,baro!$A$2:$F$1599,5,TRUE)</f>
        <v>0.76</v>
      </c>
      <c r="K289" s="11">
        <f t="shared" si="26"/>
        <v>1.6000000000000014E-2</v>
      </c>
      <c r="L289" s="10">
        <f t="shared" si="27"/>
        <v>4.6000000000000013E-2</v>
      </c>
      <c r="M289" s="46"/>
    </row>
    <row r="290" spans="1:13" x14ac:dyDescent="0.4">
      <c r="A290" s="1">
        <f t="shared" si="30"/>
        <v>279</v>
      </c>
      <c r="B290" s="1">
        <f t="shared" si="28"/>
        <v>278.99999999915156</v>
      </c>
      <c r="C290" s="10">
        <f t="shared" si="31"/>
        <v>4.6499999999858597</v>
      </c>
      <c r="D290" s="22">
        <v>45188</v>
      </c>
      <c r="E290" s="15">
        <v>0.61364583333333333</v>
      </c>
      <c r="F290" s="20">
        <v>0</v>
      </c>
      <c r="G290" s="16">
        <v>0.77600000000000002</v>
      </c>
      <c r="H290" s="16">
        <v>31.3</v>
      </c>
      <c r="I290" s="21">
        <f t="shared" si="29"/>
        <v>45188.613645833335</v>
      </c>
      <c r="J290" s="25">
        <f>VLOOKUP(I290,baro!$A$2:$F$1599,5,TRUE)</f>
        <v>0.76</v>
      </c>
      <c r="K290" s="11">
        <f t="shared" si="26"/>
        <v>1.6000000000000014E-2</v>
      </c>
      <c r="L290" s="10">
        <f t="shared" si="27"/>
        <v>4.6000000000000013E-2</v>
      </c>
      <c r="M290" s="46"/>
    </row>
    <row r="291" spans="1:13" x14ac:dyDescent="0.4">
      <c r="A291" s="1">
        <f t="shared" si="30"/>
        <v>280</v>
      </c>
      <c r="B291" s="1">
        <f t="shared" si="28"/>
        <v>279.99999999914849</v>
      </c>
      <c r="C291" s="10">
        <f t="shared" si="31"/>
        <v>4.6666666666524748</v>
      </c>
      <c r="D291" s="22">
        <v>45188</v>
      </c>
      <c r="E291" s="15">
        <v>0.61365740740740737</v>
      </c>
      <c r="F291" s="20">
        <v>0</v>
      </c>
      <c r="G291" s="16">
        <v>0.77600000000000002</v>
      </c>
      <c r="H291" s="16">
        <v>31.3</v>
      </c>
      <c r="I291" s="21">
        <f t="shared" si="29"/>
        <v>45188.613657407404</v>
      </c>
      <c r="J291" s="25">
        <f>VLOOKUP(I291,baro!$A$2:$F$1599,5,TRUE)</f>
        <v>0.76</v>
      </c>
      <c r="K291" s="11">
        <f t="shared" si="26"/>
        <v>1.6000000000000014E-2</v>
      </c>
      <c r="L291" s="10">
        <f t="shared" si="27"/>
        <v>4.6000000000000013E-2</v>
      </c>
      <c r="M291" s="46"/>
    </row>
    <row r="292" spans="1:13" x14ac:dyDescent="0.4">
      <c r="A292" s="1">
        <f t="shared" si="30"/>
        <v>281</v>
      </c>
      <c r="B292" s="1">
        <f t="shared" si="28"/>
        <v>280.99999999914542</v>
      </c>
      <c r="C292" s="10">
        <f t="shared" si="31"/>
        <v>4.6833333333190899</v>
      </c>
      <c r="D292" s="22">
        <v>45188</v>
      </c>
      <c r="E292" s="15">
        <v>0.61366898148148141</v>
      </c>
      <c r="F292" s="20">
        <v>0</v>
      </c>
      <c r="G292" s="16">
        <v>0.77400000000000002</v>
      </c>
      <c r="H292" s="16">
        <v>31.3</v>
      </c>
      <c r="I292" s="21">
        <f t="shared" si="29"/>
        <v>45188.613668981481</v>
      </c>
      <c r="J292" s="25">
        <f>VLOOKUP(I292,baro!$A$2:$F$1599,5,TRUE)</f>
        <v>0.76</v>
      </c>
      <c r="K292" s="11">
        <f t="shared" si="26"/>
        <v>1.4000000000000012E-2</v>
      </c>
      <c r="L292" s="10">
        <f t="shared" si="27"/>
        <v>4.4000000000000011E-2</v>
      </c>
      <c r="M292" s="46"/>
    </row>
    <row r="293" spans="1:13" x14ac:dyDescent="0.4">
      <c r="A293" s="1">
        <f t="shared" si="30"/>
        <v>282</v>
      </c>
      <c r="B293" s="1">
        <f t="shared" si="28"/>
        <v>281.9999999991424</v>
      </c>
      <c r="C293" s="10">
        <f t="shared" si="31"/>
        <v>4.6999999999857067</v>
      </c>
      <c r="D293" s="22">
        <v>45188</v>
      </c>
      <c r="E293" s="15">
        <v>0.61368055555555556</v>
      </c>
      <c r="F293" s="20">
        <v>0</v>
      </c>
      <c r="G293" s="16">
        <v>0.77400000000000002</v>
      </c>
      <c r="H293" s="16">
        <v>31.3</v>
      </c>
      <c r="I293" s="21">
        <f t="shared" si="29"/>
        <v>45188.613680555558</v>
      </c>
      <c r="J293" s="25">
        <f>VLOOKUP(I293,baro!$A$2:$F$1599,5,TRUE)</f>
        <v>0.76</v>
      </c>
      <c r="K293" s="11">
        <f t="shared" si="26"/>
        <v>1.4000000000000012E-2</v>
      </c>
      <c r="L293" s="10">
        <f t="shared" si="27"/>
        <v>4.4000000000000011E-2</v>
      </c>
      <c r="M293" s="46"/>
    </row>
    <row r="294" spans="1:13" x14ac:dyDescent="0.4">
      <c r="A294" s="1">
        <f t="shared" si="30"/>
        <v>283</v>
      </c>
      <c r="B294" s="1">
        <f t="shared" si="28"/>
        <v>282.99999999913939</v>
      </c>
      <c r="C294" s="10">
        <f t="shared" si="31"/>
        <v>4.7166666666523236</v>
      </c>
      <c r="D294" s="22">
        <v>45188</v>
      </c>
      <c r="E294" s="15">
        <v>0.6136921296296296</v>
      </c>
      <c r="F294" s="20">
        <v>0</v>
      </c>
      <c r="G294" s="16">
        <v>0.77400000000000002</v>
      </c>
      <c r="H294" s="16">
        <v>31.3</v>
      </c>
      <c r="I294" s="21">
        <f t="shared" si="29"/>
        <v>45188.613692129627</v>
      </c>
      <c r="J294" s="25">
        <f>VLOOKUP(I294,baro!$A$2:$F$1599,5,TRUE)</f>
        <v>0.76</v>
      </c>
      <c r="K294" s="11">
        <f t="shared" si="26"/>
        <v>1.4000000000000012E-2</v>
      </c>
      <c r="L294" s="10">
        <f t="shared" si="27"/>
        <v>4.4000000000000011E-2</v>
      </c>
      <c r="M294" s="46"/>
    </row>
    <row r="295" spans="1:13" x14ac:dyDescent="0.4">
      <c r="A295" s="1">
        <f t="shared" si="30"/>
        <v>284</v>
      </c>
      <c r="B295" s="1">
        <f t="shared" si="28"/>
        <v>283.99999999913632</v>
      </c>
      <c r="C295" s="10">
        <f t="shared" si="31"/>
        <v>4.7333333333189387</v>
      </c>
      <c r="D295" s="22">
        <v>45188</v>
      </c>
      <c r="E295" s="15">
        <v>0.61370370370370375</v>
      </c>
      <c r="F295" s="20">
        <v>0</v>
      </c>
      <c r="G295" s="16">
        <v>0.77400000000000002</v>
      </c>
      <c r="H295" s="16">
        <v>31.3</v>
      </c>
      <c r="I295" s="21">
        <f t="shared" si="29"/>
        <v>45188.613703703704</v>
      </c>
      <c r="J295" s="25">
        <f>VLOOKUP(I295,baro!$A$2:$F$1599,5,TRUE)</f>
        <v>0.76</v>
      </c>
      <c r="K295" s="11">
        <f t="shared" si="26"/>
        <v>1.4000000000000012E-2</v>
      </c>
      <c r="L295" s="10">
        <f t="shared" si="27"/>
        <v>4.4000000000000011E-2</v>
      </c>
      <c r="M295" s="46"/>
    </row>
    <row r="296" spans="1:13" x14ac:dyDescent="0.4">
      <c r="A296" s="1">
        <f t="shared" si="30"/>
        <v>285</v>
      </c>
      <c r="B296" s="1">
        <f t="shared" si="28"/>
        <v>284.99999999913325</v>
      </c>
      <c r="C296" s="10">
        <f t="shared" si="31"/>
        <v>4.7499999999855538</v>
      </c>
      <c r="D296" s="22">
        <v>45188</v>
      </c>
      <c r="E296" s="15">
        <v>0.61371527777777779</v>
      </c>
      <c r="F296" s="20">
        <v>0</v>
      </c>
      <c r="G296" s="16">
        <v>0.77300000000000002</v>
      </c>
      <c r="H296" s="16">
        <v>31.3</v>
      </c>
      <c r="I296" s="21">
        <f t="shared" si="29"/>
        <v>45188.613715277781</v>
      </c>
      <c r="J296" s="25">
        <f>VLOOKUP(I296,baro!$A$2:$F$1599,5,TRUE)</f>
        <v>0.76</v>
      </c>
      <c r="K296" s="11">
        <f t="shared" si="26"/>
        <v>1.3000000000000012E-2</v>
      </c>
      <c r="L296" s="10">
        <f t="shared" si="27"/>
        <v>4.300000000000001E-2</v>
      </c>
      <c r="M296" s="46"/>
    </row>
    <row r="297" spans="1:13" x14ac:dyDescent="0.4">
      <c r="A297" s="1">
        <f t="shared" si="30"/>
        <v>286</v>
      </c>
      <c r="B297" s="1">
        <f t="shared" si="28"/>
        <v>285.99999999913024</v>
      </c>
      <c r="C297" s="10">
        <f t="shared" si="31"/>
        <v>4.7666666666521706</v>
      </c>
      <c r="D297" s="22">
        <v>45188</v>
      </c>
      <c r="E297" s="15">
        <v>0.61372685185185183</v>
      </c>
      <c r="F297" s="20">
        <v>0</v>
      </c>
      <c r="G297" s="16">
        <v>0.77300000000000002</v>
      </c>
      <c r="H297" s="16">
        <v>31.3</v>
      </c>
      <c r="I297" s="21">
        <f t="shared" si="29"/>
        <v>45188.613726851851</v>
      </c>
      <c r="J297" s="25">
        <f>VLOOKUP(I297,baro!$A$2:$F$1599,5,TRUE)</f>
        <v>0.76</v>
      </c>
      <c r="K297" s="11">
        <f t="shared" si="26"/>
        <v>1.3000000000000012E-2</v>
      </c>
      <c r="L297" s="10">
        <f t="shared" si="27"/>
        <v>4.300000000000001E-2</v>
      </c>
      <c r="M297" s="46"/>
    </row>
    <row r="298" spans="1:13" x14ac:dyDescent="0.4">
      <c r="A298" s="1">
        <f t="shared" si="30"/>
        <v>287</v>
      </c>
      <c r="B298" s="1">
        <f t="shared" si="28"/>
        <v>286.99999999912723</v>
      </c>
      <c r="C298" s="10">
        <f t="shared" si="31"/>
        <v>4.7833333333187875</v>
      </c>
      <c r="D298" s="22">
        <v>45188</v>
      </c>
      <c r="E298" s="15">
        <v>0.61373842592592587</v>
      </c>
      <c r="F298" s="20">
        <v>0</v>
      </c>
      <c r="G298" s="16">
        <v>0.77300000000000002</v>
      </c>
      <c r="H298" s="16">
        <v>31.3</v>
      </c>
      <c r="I298" s="21">
        <f t="shared" si="29"/>
        <v>45188.613738425927</v>
      </c>
      <c r="J298" s="25">
        <f>VLOOKUP(I298,baro!$A$2:$F$1599,5,TRUE)</f>
        <v>0.76</v>
      </c>
      <c r="K298" s="11">
        <f t="shared" si="26"/>
        <v>1.3000000000000012E-2</v>
      </c>
      <c r="L298" s="10">
        <f t="shared" si="27"/>
        <v>4.300000000000001E-2</v>
      </c>
      <c r="M298" s="46"/>
    </row>
    <row r="299" spans="1:13" x14ac:dyDescent="0.4">
      <c r="A299" s="1">
        <f t="shared" si="30"/>
        <v>288</v>
      </c>
      <c r="B299" s="1">
        <f t="shared" si="28"/>
        <v>287.99999999912416</v>
      </c>
      <c r="C299" s="10">
        <f t="shared" si="31"/>
        <v>4.7999999999854026</v>
      </c>
      <c r="D299" s="22">
        <v>45188</v>
      </c>
      <c r="E299" s="15">
        <v>0.61375000000000002</v>
      </c>
      <c r="F299" s="20">
        <v>0</v>
      </c>
      <c r="G299" s="16">
        <v>0.77300000000000002</v>
      </c>
      <c r="H299" s="16">
        <v>31.3</v>
      </c>
      <c r="I299" s="21">
        <f t="shared" si="29"/>
        <v>45188.613749999997</v>
      </c>
      <c r="J299" s="25">
        <f>VLOOKUP(I299,baro!$A$2:$F$1599,5,TRUE)</f>
        <v>0.76</v>
      </c>
      <c r="K299" s="11">
        <f t="shared" si="26"/>
        <v>1.3000000000000012E-2</v>
      </c>
      <c r="L299" s="10">
        <f t="shared" si="27"/>
        <v>4.300000000000001E-2</v>
      </c>
      <c r="M299" s="46"/>
    </row>
    <row r="300" spans="1:13" x14ac:dyDescent="0.4">
      <c r="A300" s="1">
        <f t="shared" si="30"/>
        <v>289</v>
      </c>
      <c r="B300" s="1">
        <f t="shared" si="28"/>
        <v>288.99999999912109</v>
      </c>
      <c r="C300" s="10">
        <f t="shared" si="31"/>
        <v>4.8166666666520177</v>
      </c>
      <c r="D300" s="22">
        <v>45188</v>
      </c>
      <c r="E300" s="15">
        <v>0.61376157407407406</v>
      </c>
      <c r="F300" s="20">
        <v>0</v>
      </c>
      <c r="G300" s="16">
        <v>0.77300000000000002</v>
      </c>
      <c r="H300" s="16">
        <v>31.3</v>
      </c>
      <c r="I300" s="21">
        <f t="shared" si="29"/>
        <v>45188.613761574074</v>
      </c>
      <c r="J300" s="25">
        <f>VLOOKUP(I300,baro!$A$2:$F$1599,5,TRUE)</f>
        <v>0.76</v>
      </c>
      <c r="K300" s="11">
        <f t="shared" si="26"/>
        <v>1.3000000000000012E-2</v>
      </c>
      <c r="L300" s="10">
        <f t="shared" si="27"/>
        <v>4.300000000000001E-2</v>
      </c>
      <c r="M300" s="46"/>
    </row>
    <row r="301" spans="1:13" x14ac:dyDescent="0.4">
      <c r="A301" s="1">
        <f t="shared" si="30"/>
        <v>290</v>
      </c>
      <c r="B301" s="1">
        <f t="shared" si="28"/>
        <v>289.99999999911807</v>
      </c>
      <c r="C301" s="10">
        <f t="shared" si="31"/>
        <v>4.8333333333186346</v>
      </c>
      <c r="D301" s="22">
        <v>45188</v>
      </c>
      <c r="E301" s="15">
        <v>0.61377314814814821</v>
      </c>
      <c r="F301" s="20">
        <v>0</v>
      </c>
      <c r="G301" s="16">
        <v>0.77100000000000002</v>
      </c>
      <c r="H301" s="16">
        <v>31.3</v>
      </c>
      <c r="I301" s="21">
        <f t="shared" si="29"/>
        <v>45188.61377314815</v>
      </c>
      <c r="J301" s="25">
        <f>VLOOKUP(I301,baro!$A$2:$F$1599,5,TRUE)</f>
        <v>0.76</v>
      </c>
      <c r="K301" s="11">
        <f t="shared" si="26"/>
        <v>1.100000000000001E-2</v>
      </c>
      <c r="L301" s="10">
        <f t="shared" si="27"/>
        <v>4.1000000000000009E-2</v>
      </c>
      <c r="M301" s="46"/>
    </row>
    <row r="302" spans="1:13" x14ac:dyDescent="0.4">
      <c r="A302" s="1">
        <f t="shared" si="30"/>
        <v>291</v>
      </c>
      <c r="B302" s="1">
        <f t="shared" si="28"/>
        <v>290.99999999911506</v>
      </c>
      <c r="C302" s="10">
        <f t="shared" si="31"/>
        <v>4.8499999999852514</v>
      </c>
      <c r="D302" s="22">
        <v>45188</v>
      </c>
      <c r="E302" s="15">
        <v>0.61378472222222225</v>
      </c>
      <c r="F302" s="20">
        <v>0</v>
      </c>
      <c r="G302" s="16">
        <v>0.77100000000000002</v>
      </c>
      <c r="H302" s="16">
        <v>31.3</v>
      </c>
      <c r="I302" s="21">
        <f t="shared" si="29"/>
        <v>45188.61378472222</v>
      </c>
      <c r="J302" s="25">
        <f>VLOOKUP(I302,baro!$A$2:$F$1599,5,TRUE)</f>
        <v>0.76</v>
      </c>
      <c r="K302" s="11">
        <f t="shared" si="26"/>
        <v>1.100000000000001E-2</v>
      </c>
      <c r="L302" s="10">
        <f t="shared" si="27"/>
        <v>4.1000000000000009E-2</v>
      </c>
      <c r="M302" s="46"/>
    </row>
    <row r="303" spans="1:13" x14ac:dyDescent="0.4">
      <c r="A303" s="1">
        <f t="shared" si="30"/>
        <v>292</v>
      </c>
      <c r="B303" s="1">
        <f t="shared" si="28"/>
        <v>291.99999999911199</v>
      </c>
      <c r="C303" s="10">
        <f t="shared" si="31"/>
        <v>4.8666666666518665</v>
      </c>
      <c r="D303" s="22">
        <v>45188</v>
      </c>
      <c r="E303" s="15">
        <v>0.61379629629629628</v>
      </c>
      <c r="F303" s="20">
        <v>0</v>
      </c>
      <c r="G303" s="16">
        <v>0.77100000000000002</v>
      </c>
      <c r="H303" s="16">
        <v>31.3</v>
      </c>
      <c r="I303" s="21">
        <f t="shared" si="29"/>
        <v>45188.613796296297</v>
      </c>
      <c r="J303" s="25">
        <f>VLOOKUP(I303,baro!$A$2:$F$1599,5,TRUE)</f>
        <v>0.76</v>
      </c>
      <c r="K303" s="11">
        <f t="shared" si="26"/>
        <v>1.100000000000001E-2</v>
      </c>
      <c r="L303" s="10">
        <f t="shared" si="27"/>
        <v>4.1000000000000009E-2</v>
      </c>
      <c r="M303" s="46"/>
    </row>
    <row r="304" spans="1:13" x14ac:dyDescent="0.4">
      <c r="A304" s="1">
        <f t="shared" si="30"/>
        <v>293</v>
      </c>
      <c r="B304" s="1">
        <f t="shared" si="28"/>
        <v>292.99999999910892</v>
      </c>
      <c r="C304" s="10">
        <f t="shared" si="31"/>
        <v>4.8833333333184816</v>
      </c>
      <c r="D304" s="22">
        <v>45188</v>
      </c>
      <c r="E304" s="15">
        <v>0.61380787037037032</v>
      </c>
      <c r="F304" s="20">
        <v>0</v>
      </c>
      <c r="G304" s="16">
        <v>0.77100000000000002</v>
      </c>
      <c r="H304" s="16">
        <v>31.3</v>
      </c>
      <c r="I304" s="21">
        <f t="shared" si="29"/>
        <v>45188.613807870373</v>
      </c>
      <c r="J304" s="25">
        <f>VLOOKUP(I304,baro!$A$2:$F$1599,5,TRUE)</f>
        <v>0.76</v>
      </c>
      <c r="K304" s="11">
        <f t="shared" si="26"/>
        <v>1.100000000000001E-2</v>
      </c>
      <c r="L304" s="10">
        <f t="shared" si="27"/>
        <v>4.1000000000000009E-2</v>
      </c>
      <c r="M304" s="46"/>
    </row>
    <row r="305" spans="1:13" x14ac:dyDescent="0.4">
      <c r="A305" s="1">
        <f t="shared" si="30"/>
        <v>294</v>
      </c>
      <c r="B305" s="1">
        <f t="shared" si="28"/>
        <v>293.99999999910591</v>
      </c>
      <c r="C305" s="10">
        <f t="shared" si="31"/>
        <v>4.8999999999850985</v>
      </c>
      <c r="D305" s="22">
        <v>45188</v>
      </c>
      <c r="E305" s="15">
        <v>0.61381944444444447</v>
      </c>
      <c r="F305" s="20">
        <v>0</v>
      </c>
      <c r="G305" s="16">
        <v>0.77100000000000002</v>
      </c>
      <c r="H305" s="16">
        <v>31.3</v>
      </c>
      <c r="I305" s="21">
        <f t="shared" si="29"/>
        <v>45188.613819444443</v>
      </c>
      <c r="J305" s="25">
        <f>VLOOKUP(I305,baro!$A$2:$F$1599,5,TRUE)</f>
        <v>0.76</v>
      </c>
      <c r="K305" s="11">
        <f t="shared" si="26"/>
        <v>1.100000000000001E-2</v>
      </c>
      <c r="L305" s="10">
        <f t="shared" si="27"/>
        <v>4.1000000000000009E-2</v>
      </c>
      <c r="M305" s="46"/>
    </row>
    <row r="306" spans="1:13" x14ac:dyDescent="0.4">
      <c r="A306" s="1">
        <f t="shared" si="30"/>
        <v>295</v>
      </c>
      <c r="B306" s="1">
        <f t="shared" si="28"/>
        <v>294.9999999991029</v>
      </c>
      <c r="C306" s="10">
        <f t="shared" si="31"/>
        <v>4.9166666666517154</v>
      </c>
      <c r="D306" s="22">
        <v>45188</v>
      </c>
      <c r="E306" s="15">
        <v>0.61383101851851851</v>
      </c>
      <c r="F306" s="20">
        <v>0</v>
      </c>
      <c r="G306" s="16">
        <v>0.77100000000000002</v>
      </c>
      <c r="H306" s="16">
        <v>31.3</v>
      </c>
      <c r="I306" s="21">
        <f t="shared" si="29"/>
        <v>45188.61383101852</v>
      </c>
      <c r="J306" s="25">
        <f>VLOOKUP(I306,baro!$A$2:$F$1599,5,TRUE)</f>
        <v>0.76</v>
      </c>
      <c r="K306" s="11">
        <f t="shared" si="26"/>
        <v>1.100000000000001E-2</v>
      </c>
      <c r="L306" s="10">
        <f t="shared" si="27"/>
        <v>4.1000000000000009E-2</v>
      </c>
      <c r="M306" s="46"/>
    </row>
    <row r="307" spans="1:13" x14ac:dyDescent="0.4">
      <c r="A307" s="1">
        <f t="shared" si="30"/>
        <v>296</v>
      </c>
      <c r="B307" s="1">
        <f t="shared" si="28"/>
        <v>295.99999999909983</v>
      </c>
      <c r="C307" s="10">
        <f t="shared" si="31"/>
        <v>4.9333333333183305</v>
      </c>
      <c r="D307" s="22">
        <v>45188</v>
      </c>
      <c r="E307" s="15">
        <v>0.61384259259259266</v>
      </c>
      <c r="F307" s="20">
        <v>0</v>
      </c>
      <c r="G307" s="16">
        <v>0.77100000000000002</v>
      </c>
      <c r="H307" s="16">
        <v>31.3</v>
      </c>
      <c r="I307" s="21">
        <f t="shared" si="29"/>
        <v>45188.613842592589</v>
      </c>
      <c r="J307" s="25">
        <f>VLOOKUP(I307,baro!$A$2:$F$1599,5,TRUE)</f>
        <v>0.75900000000000001</v>
      </c>
      <c r="K307" s="11">
        <f t="shared" si="26"/>
        <v>1.2000000000000011E-2</v>
      </c>
      <c r="L307" s="10">
        <f t="shared" si="27"/>
        <v>4.200000000000001E-2</v>
      </c>
      <c r="M307" s="46"/>
    </row>
    <row r="308" spans="1:13" x14ac:dyDescent="0.4">
      <c r="A308" s="1">
        <f t="shared" si="30"/>
        <v>297</v>
      </c>
      <c r="B308" s="1">
        <f t="shared" si="28"/>
        <v>296.99999999909676</v>
      </c>
      <c r="C308" s="10">
        <f t="shared" si="31"/>
        <v>4.9499999999849456</v>
      </c>
      <c r="D308" s="22">
        <v>45188</v>
      </c>
      <c r="E308" s="15">
        <v>0.6138541666666667</v>
      </c>
      <c r="F308" s="20">
        <v>0</v>
      </c>
      <c r="G308" s="16">
        <v>0.77</v>
      </c>
      <c r="H308" s="16">
        <v>31.3</v>
      </c>
      <c r="I308" s="21">
        <f t="shared" si="29"/>
        <v>45188.613854166666</v>
      </c>
      <c r="J308" s="25">
        <f>VLOOKUP(I308,baro!$A$2:$F$1599,5,TRUE)</f>
        <v>0.76</v>
      </c>
      <c r="K308" s="11">
        <f t="shared" si="26"/>
        <v>1.0000000000000009E-2</v>
      </c>
      <c r="L308" s="10">
        <f t="shared" si="27"/>
        <v>4.0000000000000008E-2</v>
      </c>
      <c r="M308" s="46"/>
    </row>
    <row r="309" spans="1:13" x14ac:dyDescent="0.4">
      <c r="A309" s="1">
        <f t="shared" si="30"/>
        <v>298</v>
      </c>
      <c r="B309" s="1">
        <f t="shared" si="28"/>
        <v>297.99999999909375</v>
      </c>
      <c r="C309" s="10">
        <f t="shared" si="31"/>
        <v>4.9666666666515624</v>
      </c>
      <c r="D309" s="22">
        <v>45188</v>
      </c>
      <c r="E309" s="15">
        <v>0.61386574074074074</v>
      </c>
      <c r="F309" s="20">
        <v>0</v>
      </c>
      <c r="G309" s="16">
        <v>0.77</v>
      </c>
      <c r="H309" s="16">
        <v>31.3</v>
      </c>
      <c r="I309" s="21">
        <f t="shared" si="29"/>
        <v>45188.613865740743</v>
      </c>
      <c r="J309" s="25">
        <f>VLOOKUP(I309,baro!$A$2:$F$1599,5,TRUE)</f>
        <v>0.76</v>
      </c>
      <c r="K309" s="11">
        <f t="shared" si="26"/>
        <v>1.0000000000000009E-2</v>
      </c>
      <c r="L309" s="10">
        <f t="shared" si="27"/>
        <v>4.0000000000000008E-2</v>
      </c>
      <c r="M309" s="46"/>
    </row>
    <row r="310" spans="1:13" x14ac:dyDescent="0.4">
      <c r="A310" s="1">
        <f t="shared" si="30"/>
        <v>299</v>
      </c>
      <c r="B310" s="1">
        <f t="shared" si="28"/>
        <v>298.99999999909073</v>
      </c>
      <c r="C310" s="10">
        <f t="shared" si="31"/>
        <v>4.9833333333181793</v>
      </c>
      <c r="D310" s="22">
        <v>45188</v>
      </c>
      <c r="E310" s="15">
        <v>0.61387731481481478</v>
      </c>
      <c r="F310" s="20">
        <v>0</v>
      </c>
      <c r="G310" s="16">
        <v>0.77</v>
      </c>
      <c r="H310" s="16">
        <v>31.3</v>
      </c>
      <c r="I310" s="21">
        <f t="shared" si="29"/>
        <v>45188.613877314812</v>
      </c>
      <c r="J310" s="25">
        <f>VLOOKUP(I310,baro!$A$2:$F$1599,5,TRUE)</f>
        <v>0.76</v>
      </c>
      <c r="K310" s="11">
        <f t="shared" si="26"/>
        <v>1.0000000000000009E-2</v>
      </c>
      <c r="L310" s="10">
        <f t="shared" si="27"/>
        <v>4.0000000000000008E-2</v>
      </c>
      <c r="M310" s="46"/>
    </row>
    <row r="311" spans="1:13" x14ac:dyDescent="0.4">
      <c r="A311" s="1">
        <f t="shared" si="30"/>
        <v>300</v>
      </c>
      <c r="B311" s="1">
        <f t="shared" si="28"/>
        <v>299.99999999908766</v>
      </c>
      <c r="C311" s="10">
        <f t="shared" si="31"/>
        <v>4.9999999999847944</v>
      </c>
      <c r="D311" s="22">
        <v>45188</v>
      </c>
      <c r="E311" s="15">
        <v>0.61388888888888882</v>
      </c>
      <c r="F311" s="20">
        <v>0</v>
      </c>
      <c r="G311" s="16">
        <v>0.77</v>
      </c>
      <c r="H311" s="16">
        <v>31.3</v>
      </c>
      <c r="I311" s="21">
        <f t="shared" si="29"/>
        <v>45188.613888888889</v>
      </c>
      <c r="J311" s="25">
        <f>VLOOKUP(I311,baro!$A$2:$F$1599,5,TRUE)</f>
        <v>0.76</v>
      </c>
      <c r="K311" s="11">
        <f t="shared" si="26"/>
        <v>1.0000000000000009E-2</v>
      </c>
      <c r="L311" s="10">
        <f t="shared" si="27"/>
        <v>4.0000000000000008E-2</v>
      </c>
      <c r="M311" s="46"/>
    </row>
    <row r="312" spans="1:13" x14ac:dyDescent="0.4">
      <c r="A312" s="1">
        <f t="shared" si="30"/>
        <v>301</v>
      </c>
      <c r="B312" s="1">
        <f t="shared" si="28"/>
        <v>300.99999999908459</v>
      </c>
      <c r="C312" s="10">
        <f t="shared" si="31"/>
        <v>5.0166666666514095</v>
      </c>
      <c r="D312" s="22">
        <v>45188</v>
      </c>
      <c r="E312" s="15">
        <v>0.61390046296296297</v>
      </c>
      <c r="F312" s="20">
        <v>0</v>
      </c>
      <c r="G312" s="16">
        <v>0.77</v>
      </c>
      <c r="H312" s="16">
        <v>31.3</v>
      </c>
      <c r="I312" s="21">
        <f t="shared" si="29"/>
        <v>45188.613900462966</v>
      </c>
      <c r="J312" s="25">
        <f>VLOOKUP(I312,baro!$A$2:$F$1599,5,TRUE)</f>
        <v>0.76</v>
      </c>
      <c r="K312" s="11">
        <f t="shared" si="26"/>
        <v>1.0000000000000009E-2</v>
      </c>
      <c r="L312" s="10">
        <f t="shared" si="27"/>
        <v>4.0000000000000008E-2</v>
      </c>
      <c r="M312" s="46"/>
    </row>
    <row r="313" spans="1:13" x14ac:dyDescent="0.4">
      <c r="A313" s="1">
        <f t="shared" si="30"/>
        <v>302</v>
      </c>
      <c r="B313" s="1">
        <f t="shared" si="28"/>
        <v>301.99999999908158</v>
      </c>
      <c r="C313" s="10">
        <f t="shared" si="31"/>
        <v>5.0333333333180263</v>
      </c>
      <c r="D313" s="22">
        <v>45188</v>
      </c>
      <c r="E313" s="15">
        <v>0.61391203703703701</v>
      </c>
      <c r="F313" s="20">
        <v>0</v>
      </c>
      <c r="G313" s="16">
        <v>0.76800000000000002</v>
      </c>
      <c r="H313" s="16">
        <v>31.3</v>
      </c>
      <c r="I313" s="21">
        <f t="shared" si="29"/>
        <v>45188.613912037035</v>
      </c>
      <c r="J313" s="25">
        <f>VLOOKUP(I313,baro!$A$2:$F$1599,5,TRUE)</f>
        <v>0.76</v>
      </c>
      <c r="K313" s="11">
        <f t="shared" si="26"/>
        <v>8.0000000000000071E-3</v>
      </c>
      <c r="L313" s="10">
        <f t="shared" si="27"/>
        <v>3.8000000000000006E-2</v>
      </c>
      <c r="M313" s="46"/>
    </row>
    <row r="314" spans="1:13" x14ac:dyDescent="0.4">
      <c r="A314" s="1">
        <f t="shared" si="30"/>
        <v>303</v>
      </c>
      <c r="B314" s="1">
        <f t="shared" si="28"/>
        <v>302.99999999907857</v>
      </c>
      <c r="C314" s="10">
        <f t="shared" si="31"/>
        <v>5.0499999999846432</v>
      </c>
      <c r="D314" s="22">
        <v>45188</v>
      </c>
      <c r="E314" s="15">
        <v>0.61392361111111116</v>
      </c>
      <c r="F314" s="20">
        <v>0</v>
      </c>
      <c r="G314" s="16">
        <v>0.76800000000000002</v>
      </c>
      <c r="H314" s="16">
        <v>31.3</v>
      </c>
      <c r="I314" s="21">
        <f t="shared" si="29"/>
        <v>45188.613923611112</v>
      </c>
      <c r="J314" s="25">
        <f>VLOOKUP(I314,baro!$A$2:$F$1599,5,TRUE)</f>
        <v>0.75900000000000001</v>
      </c>
      <c r="K314" s="11">
        <f t="shared" si="26"/>
        <v>9.000000000000008E-3</v>
      </c>
      <c r="L314" s="10">
        <f t="shared" si="27"/>
        <v>3.9000000000000007E-2</v>
      </c>
      <c r="M314" s="46"/>
    </row>
    <row r="315" spans="1:13" x14ac:dyDescent="0.4">
      <c r="A315" s="1">
        <f t="shared" si="30"/>
        <v>304</v>
      </c>
      <c r="B315" s="1">
        <f t="shared" si="28"/>
        <v>303.9999999990755</v>
      </c>
      <c r="C315" s="10">
        <f t="shared" si="31"/>
        <v>5.0666666666512583</v>
      </c>
      <c r="D315" s="22">
        <v>45188</v>
      </c>
      <c r="E315" s="15">
        <v>0.61393518518518519</v>
      </c>
      <c r="F315" s="20">
        <v>0</v>
      </c>
      <c r="G315" s="16">
        <v>0.76800000000000002</v>
      </c>
      <c r="H315" s="16">
        <v>31.3</v>
      </c>
      <c r="I315" s="21">
        <f t="shared" si="29"/>
        <v>45188.613935185182</v>
      </c>
      <c r="J315" s="25">
        <f>VLOOKUP(I315,baro!$A$2:$F$1599,5,TRUE)</f>
        <v>0.76</v>
      </c>
      <c r="K315" s="11">
        <f t="shared" si="26"/>
        <v>8.0000000000000071E-3</v>
      </c>
      <c r="L315" s="10">
        <f t="shared" si="27"/>
        <v>3.8000000000000006E-2</v>
      </c>
      <c r="M315" s="46"/>
    </row>
    <row r="316" spans="1:13" x14ac:dyDescent="0.4">
      <c r="A316" s="1">
        <f t="shared" si="30"/>
        <v>305</v>
      </c>
      <c r="B316" s="1">
        <f t="shared" si="28"/>
        <v>304.99999999907243</v>
      </c>
      <c r="C316" s="10">
        <f t="shared" si="31"/>
        <v>5.0833333333178734</v>
      </c>
      <c r="D316" s="22">
        <v>45188</v>
      </c>
      <c r="E316" s="15">
        <v>0.61394675925925923</v>
      </c>
      <c r="F316" s="20">
        <v>0</v>
      </c>
      <c r="G316" s="16">
        <v>0.76700000000000002</v>
      </c>
      <c r="H316" s="16">
        <v>31.3</v>
      </c>
      <c r="I316" s="21">
        <f t="shared" si="29"/>
        <v>45188.613946759258</v>
      </c>
      <c r="J316" s="25">
        <f>VLOOKUP(I316,baro!$A$2:$F$1599,5,TRUE)</f>
        <v>0.75900000000000001</v>
      </c>
      <c r="K316" s="11">
        <f t="shared" si="26"/>
        <v>8.0000000000000071E-3</v>
      </c>
      <c r="L316" s="10">
        <f t="shared" si="27"/>
        <v>3.8000000000000006E-2</v>
      </c>
      <c r="M316" s="46"/>
    </row>
    <row r="317" spans="1:13" x14ac:dyDescent="0.4">
      <c r="A317" s="1">
        <f t="shared" si="30"/>
        <v>306</v>
      </c>
      <c r="B317" s="1">
        <f t="shared" si="28"/>
        <v>305.99999999906942</v>
      </c>
      <c r="C317" s="10">
        <f t="shared" si="31"/>
        <v>5.0999999999844903</v>
      </c>
      <c r="D317" s="22">
        <v>45188</v>
      </c>
      <c r="E317" s="15">
        <v>0.61395833333333327</v>
      </c>
      <c r="F317" s="20">
        <v>0</v>
      </c>
      <c r="G317" s="16">
        <v>0.78200000000000003</v>
      </c>
      <c r="H317" s="16">
        <v>31.3</v>
      </c>
      <c r="I317" s="21">
        <f t="shared" si="29"/>
        <v>45188.613958333335</v>
      </c>
      <c r="J317" s="25">
        <f>VLOOKUP(I317,baro!$A$2:$F$1599,5,TRUE)</f>
        <v>0.75900000000000001</v>
      </c>
      <c r="K317" s="11">
        <f t="shared" si="26"/>
        <v>2.300000000000002E-2</v>
      </c>
      <c r="L317" s="10">
        <f t="shared" si="27"/>
        <v>5.3000000000000019E-2</v>
      </c>
      <c r="M317" s="46"/>
    </row>
    <row r="318" spans="1:13" x14ac:dyDescent="0.4">
      <c r="A318" s="1">
        <f t="shared" si="30"/>
        <v>307</v>
      </c>
      <c r="B318" s="1">
        <f t="shared" si="28"/>
        <v>306.9999999990664</v>
      </c>
      <c r="C318" s="10">
        <f t="shared" si="31"/>
        <v>5.1166666666511071</v>
      </c>
      <c r="D318" s="22">
        <v>45188</v>
      </c>
      <c r="E318" s="15">
        <v>0.61396990740740742</v>
      </c>
      <c r="F318" s="20">
        <v>0</v>
      </c>
      <c r="G318" s="16">
        <v>0.80100000000000005</v>
      </c>
      <c r="H318" s="16">
        <v>31.3</v>
      </c>
      <c r="I318" s="21">
        <f t="shared" si="29"/>
        <v>45188.613969907405</v>
      </c>
      <c r="J318" s="25">
        <f>VLOOKUP(I318,baro!$A$2:$F$1599,5,TRUE)</f>
        <v>0.76</v>
      </c>
      <c r="K318" s="11">
        <f t="shared" si="26"/>
        <v>4.1000000000000036E-2</v>
      </c>
      <c r="L318" s="10">
        <f t="shared" si="27"/>
        <v>7.1000000000000035E-2</v>
      </c>
      <c r="M318" s="46"/>
    </row>
    <row r="319" spans="1:13" x14ac:dyDescent="0.4">
      <c r="A319" s="1">
        <f t="shared" si="30"/>
        <v>308</v>
      </c>
      <c r="B319" s="1">
        <f t="shared" si="28"/>
        <v>307.99999999906333</v>
      </c>
      <c r="C319" s="10">
        <f t="shared" si="31"/>
        <v>5.1333333333177222</v>
      </c>
      <c r="D319" s="22">
        <v>45188</v>
      </c>
      <c r="E319" s="15">
        <v>0.61398148148148146</v>
      </c>
      <c r="F319" s="20">
        <v>0</v>
      </c>
      <c r="G319" s="16">
        <v>0.80700000000000005</v>
      </c>
      <c r="H319" s="16">
        <v>31.3</v>
      </c>
      <c r="I319" s="21">
        <f t="shared" si="29"/>
        <v>45188.613981481481</v>
      </c>
      <c r="J319" s="25">
        <f>VLOOKUP(I319,baro!$A$2:$F$1599,5,TRUE)</f>
        <v>0.75900000000000001</v>
      </c>
      <c r="K319" s="11">
        <f t="shared" si="26"/>
        <v>4.8000000000000043E-2</v>
      </c>
      <c r="L319" s="10">
        <f t="shared" si="27"/>
        <v>7.8000000000000042E-2</v>
      </c>
      <c r="M319" s="46"/>
    </row>
    <row r="320" spans="1:13" x14ac:dyDescent="0.4">
      <c r="A320" s="1">
        <f t="shared" si="30"/>
        <v>309</v>
      </c>
      <c r="B320" s="1">
        <f t="shared" si="28"/>
        <v>308.99999999906026</v>
      </c>
      <c r="C320" s="10">
        <f t="shared" si="31"/>
        <v>5.1499999999843373</v>
      </c>
      <c r="D320" s="22">
        <v>45188</v>
      </c>
      <c r="E320" s="15">
        <v>0.61399305555555561</v>
      </c>
      <c r="F320" s="20">
        <v>0</v>
      </c>
      <c r="G320" s="16">
        <v>0.81499999999999995</v>
      </c>
      <c r="H320" s="16">
        <v>31.3</v>
      </c>
      <c r="I320" s="21">
        <f t="shared" si="29"/>
        <v>45188.613993055558</v>
      </c>
      <c r="J320" s="25">
        <f>VLOOKUP(I320,baro!$A$2:$F$1599,5,TRUE)</f>
        <v>0.75900000000000001</v>
      </c>
      <c r="K320" s="11">
        <f t="shared" si="26"/>
        <v>5.5999999999999939E-2</v>
      </c>
      <c r="L320" s="10">
        <f t="shared" si="27"/>
        <v>8.5999999999999938E-2</v>
      </c>
      <c r="M320" s="46"/>
    </row>
    <row r="321" spans="1:13" x14ac:dyDescent="0.4">
      <c r="A321" s="1">
        <f t="shared" si="30"/>
        <v>310</v>
      </c>
      <c r="B321" s="1">
        <f t="shared" si="28"/>
        <v>309.99999999905725</v>
      </c>
      <c r="C321" s="10">
        <f t="shared" si="31"/>
        <v>5.1666666666509542</v>
      </c>
      <c r="D321" s="22">
        <v>45188</v>
      </c>
      <c r="E321" s="15">
        <v>0.61400462962962965</v>
      </c>
      <c r="F321" s="20">
        <v>0</v>
      </c>
      <c r="G321" s="16">
        <v>0.81499999999999995</v>
      </c>
      <c r="H321" s="16">
        <v>31.3</v>
      </c>
      <c r="I321" s="21">
        <f t="shared" si="29"/>
        <v>45188.614004629628</v>
      </c>
      <c r="J321" s="25">
        <f>VLOOKUP(I321,baro!$A$2:$F$1599,5,TRUE)</f>
        <v>0.76</v>
      </c>
      <c r="K321" s="11">
        <f t="shared" si="26"/>
        <v>5.4999999999999938E-2</v>
      </c>
      <c r="L321" s="10">
        <f t="shared" si="27"/>
        <v>8.4999999999999937E-2</v>
      </c>
      <c r="M321" s="46"/>
    </row>
    <row r="322" spans="1:13" x14ac:dyDescent="0.4">
      <c r="A322" s="1">
        <f t="shared" si="30"/>
        <v>311</v>
      </c>
      <c r="B322" s="1">
        <f t="shared" si="28"/>
        <v>310.99999999905424</v>
      </c>
      <c r="C322" s="10">
        <f t="shared" si="31"/>
        <v>5.1833333333175711</v>
      </c>
      <c r="D322" s="22">
        <v>45188</v>
      </c>
      <c r="E322" s="15">
        <v>0.61401620370370369</v>
      </c>
      <c r="F322" s="20">
        <v>0</v>
      </c>
      <c r="G322" s="16">
        <v>0.81299999999999994</v>
      </c>
      <c r="H322" s="16">
        <v>31.2</v>
      </c>
      <c r="I322" s="21">
        <f t="shared" si="29"/>
        <v>45188.614016203705</v>
      </c>
      <c r="J322" s="25">
        <f>VLOOKUP(I322,baro!$A$2:$F$1599,5,TRUE)</f>
        <v>0.76</v>
      </c>
      <c r="K322" s="11">
        <f t="shared" si="26"/>
        <v>5.2999999999999936E-2</v>
      </c>
      <c r="L322" s="10">
        <f t="shared" si="27"/>
        <v>8.2999999999999935E-2</v>
      </c>
      <c r="M322" s="46"/>
    </row>
    <row r="323" spans="1:13" x14ac:dyDescent="0.4">
      <c r="A323" s="1">
        <f t="shared" si="30"/>
        <v>312</v>
      </c>
      <c r="B323" s="1">
        <f t="shared" si="28"/>
        <v>311.99999999905117</v>
      </c>
      <c r="C323" s="10">
        <f t="shared" si="31"/>
        <v>5.1999999999841862</v>
      </c>
      <c r="D323" s="22">
        <v>45188</v>
      </c>
      <c r="E323" s="15">
        <v>0.61402777777777773</v>
      </c>
      <c r="F323" s="20">
        <v>0</v>
      </c>
      <c r="G323" s="16">
        <v>0.81299999999999994</v>
      </c>
      <c r="H323" s="16">
        <v>31.2</v>
      </c>
      <c r="I323" s="21">
        <f t="shared" si="29"/>
        <v>45188.614027777781</v>
      </c>
      <c r="J323" s="25">
        <f>VLOOKUP(I323,baro!$A$2:$F$1599,5,TRUE)</f>
        <v>0.76</v>
      </c>
      <c r="K323" s="11">
        <f t="shared" si="26"/>
        <v>5.2999999999999936E-2</v>
      </c>
      <c r="L323" s="10">
        <f t="shared" si="27"/>
        <v>8.2999999999999935E-2</v>
      </c>
      <c r="M323" s="46"/>
    </row>
    <row r="324" spans="1:13" x14ac:dyDescent="0.4">
      <c r="A324" s="1">
        <f t="shared" si="30"/>
        <v>313</v>
      </c>
      <c r="B324" s="1">
        <f t="shared" si="28"/>
        <v>312.9999999990481</v>
      </c>
      <c r="C324" s="10">
        <f t="shared" si="31"/>
        <v>5.2166666666508013</v>
      </c>
      <c r="D324" s="22">
        <v>45188</v>
      </c>
      <c r="E324" s="15">
        <v>0.61403935185185188</v>
      </c>
      <c r="F324" s="20">
        <v>0</v>
      </c>
      <c r="G324" s="16">
        <v>0.81200000000000006</v>
      </c>
      <c r="H324" s="16">
        <v>31.2</v>
      </c>
      <c r="I324" s="21">
        <f t="shared" si="29"/>
        <v>45188.614039351851</v>
      </c>
      <c r="J324" s="25">
        <f>VLOOKUP(I324,baro!$A$2:$F$1599,5,TRUE)</f>
        <v>0.76</v>
      </c>
      <c r="K324" s="11">
        <f t="shared" si="26"/>
        <v>5.2000000000000046E-2</v>
      </c>
      <c r="L324" s="10">
        <f t="shared" si="27"/>
        <v>8.2000000000000045E-2</v>
      </c>
      <c r="M324" s="46"/>
    </row>
    <row r="325" spans="1:13" x14ac:dyDescent="0.4">
      <c r="A325" s="1">
        <f t="shared" si="30"/>
        <v>314</v>
      </c>
      <c r="B325" s="1">
        <f t="shared" si="28"/>
        <v>313.99999999904509</v>
      </c>
      <c r="C325" s="10">
        <f t="shared" si="31"/>
        <v>5.2333333333174181</v>
      </c>
      <c r="D325" s="22">
        <v>45188</v>
      </c>
      <c r="E325" s="15">
        <v>0.61405092592592592</v>
      </c>
      <c r="F325" s="20">
        <v>0</v>
      </c>
      <c r="G325" s="16">
        <v>0.81200000000000006</v>
      </c>
      <c r="H325" s="16">
        <v>31.2</v>
      </c>
      <c r="I325" s="21">
        <f t="shared" si="29"/>
        <v>45188.614050925928</v>
      </c>
      <c r="J325" s="25">
        <f>VLOOKUP(I325,baro!$A$2:$F$1599,5,TRUE)</f>
        <v>0.76</v>
      </c>
      <c r="K325" s="11">
        <f t="shared" si="26"/>
        <v>5.2000000000000046E-2</v>
      </c>
      <c r="L325" s="10">
        <f t="shared" si="27"/>
        <v>8.2000000000000045E-2</v>
      </c>
      <c r="M325" s="46"/>
    </row>
    <row r="326" spans="1:13" x14ac:dyDescent="0.4">
      <c r="A326" s="1">
        <f t="shared" si="30"/>
        <v>315</v>
      </c>
      <c r="B326" s="1">
        <f t="shared" si="28"/>
        <v>314.99999999904207</v>
      </c>
      <c r="C326" s="10">
        <f t="shared" si="31"/>
        <v>5.249999999984035</v>
      </c>
      <c r="D326" s="22">
        <v>45188</v>
      </c>
      <c r="E326" s="15">
        <v>0.61406250000000007</v>
      </c>
      <c r="F326" s="20">
        <v>0</v>
      </c>
      <c r="G326" s="16">
        <v>0.81200000000000006</v>
      </c>
      <c r="H326" s="16">
        <v>31.2</v>
      </c>
      <c r="I326" s="21">
        <f t="shared" si="29"/>
        <v>45188.614062499997</v>
      </c>
      <c r="J326" s="25">
        <f>VLOOKUP(I326,baro!$A$2:$F$1599,5,TRUE)</f>
        <v>0.76</v>
      </c>
      <c r="K326" s="11">
        <f t="shared" si="26"/>
        <v>5.2000000000000046E-2</v>
      </c>
      <c r="L326" s="10">
        <f t="shared" si="27"/>
        <v>8.2000000000000045E-2</v>
      </c>
      <c r="M326" s="46"/>
    </row>
    <row r="327" spans="1:13" x14ac:dyDescent="0.4">
      <c r="A327" s="1">
        <f t="shared" si="30"/>
        <v>316</v>
      </c>
      <c r="B327" s="1">
        <f t="shared" si="28"/>
        <v>315.99999999903901</v>
      </c>
      <c r="C327" s="10">
        <f t="shared" si="31"/>
        <v>5.2666666666506501</v>
      </c>
      <c r="D327" s="22">
        <v>45188</v>
      </c>
      <c r="E327" s="15">
        <v>0.61407407407407411</v>
      </c>
      <c r="F327" s="20">
        <v>0</v>
      </c>
      <c r="G327" s="16">
        <v>0.81200000000000006</v>
      </c>
      <c r="H327" s="16">
        <v>31.2</v>
      </c>
      <c r="I327" s="21">
        <f t="shared" si="29"/>
        <v>45188.614074074074</v>
      </c>
      <c r="J327" s="25">
        <f>VLOOKUP(I327,baro!$A$2:$F$1599,5,TRUE)</f>
        <v>0.76</v>
      </c>
      <c r="K327" s="11">
        <f t="shared" si="26"/>
        <v>5.2000000000000046E-2</v>
      </c>
      <c r="L327" s="10">
        <f t="shared" si="27"/>
        <v>8.2000000000000045E-2</v>
      </c>
      <c r="M327" s="46"/>
    </row>
    <row r="328" spans="1:13" x14ac:dyDescent="0.4">
      <c r="A328" s="1">
        <f t="shared" si="30"/>
        <v>317</v>
      </c>
      <c r="B328" s="1">
        <f t="shared" si="28"/>
        <v>316.99999999903594</v>
      </c>
      <c r="C328" s="10">
        <f t="shared" si="31"/>
        <v>5.2833333333172652</v>
      </c>
      <c r="D328" s="22">
        <v>45188</v>
      </c>
      <c r="E328" s="15">
        <v>0.61408564814814814</v>
      </c>
      <c r="F328" s="20">
        <v>0</v>
      </c>
      <c r="G328" s="16">
        <v>0.81200000000000006</v>
      </c>
      <c r="H328" s="16">
        <v>31.2</v>
      </c>
      <c r="I328" s="21">
        <f t="shared" si="29"/>
        <v>45188.614085648151</v>
      </c>
      <c r="J328" s="25">
        <f>VLOOKUP(I328,baro!$A$2:$F$1599,5,TRUE)</f>
        <v>0.76</v>
      </c>
      <c r="K328" s="11">
        <f t="shared" si="26"/>
        <v>5.2000000000000046E-2</v>
      </c>
      <c r="L328" s="10">
        <f t="shared" si="27"/>
        <v>8.2000000000000045E-2</v>
      </c>
      <c r="M328" s="46"/>
    </row>
    <row r="329" spans="1:13" x14ac:dyDescent="0.4">
      <c r="A329" s="1">
        <f t="shared" si="30"/>
        <v>318</v>
      </c>
      <c r="B329" s="1">
        <f t="shared" si="28"/>
        <v>317.99999999903292</v>
      </c>
      <c r="C329" s="10">
        <f t="shared" si="31"/>
        <v>5.299999999983882</v>
      </c>
      <c r="D329" s="22">
        <v>45188</v>
      </c>
      <c r="E329" s="15">
        <v>0.61409722222222218</v>
      </c>
      <c r="F329" s="20">
        <v>0</v>
      </c>
      <c r="G329" s="16">
        <v>0.81200000000000006</v>
      </c>
      <c r="H329" s="16">
        <v>31.2</v>
      </c>
      <c r="I329" s="21">
        <f t="shared" si="29"/>
        <v>45188.61409722222</v>
      </c>
      <c r="J329" s="25">
        <f>VLOOKUP(I329,baro!$A$2:$F$1599,5,TRUE)</f>
        <v>0.76</v>
      </c>
      <c r="K329" s="11">
        <f t="shared" si="26"/>
        <v>5.2000000000000046E-2</v>
      </c>
      <c r="L329" s="10">
        <f t="shared" si="27"/>
        <v>8.2000000000000045E-2</v>
      </c>
      <c r="M329" s="46"/>
    </row>
    <row r="330" spans="1:13" x14ac:dyDescent="0.4">
      <c r="A330" s="1">
        <f t="shared" si="30"/>
        <v>319</v>
      </c>
      <c r="B330" s="1">
        <f t="shared" si="28"/>
        <v>318.99999999902991</v>
      </c>
      <c r="C330" s="10">
        <f t="shared" si="31"/>
        <v>5.3166666666504989</v>
      </c>
      <c r="D330" s="22">
        <v>45188</v>
      </c>
      <c r="E330" s="15">
        <v>0.61410879629629633</v>
      </c>
      <c r="F330" s="20">
        <v>0</v>
      </c>
      <c r="G330" s="16">
        <v>0.81</v>
      </c>
      <c r="H330" s="16">
        <v>31.2</v>
      </c>
      <c r="I330" s="21">
        <f t="shared" si="29"/>
        <v>45188.614108796297</v>
      </c>
      <c r="J330" s="25">
        <f>VLOOKUP(I330,baro!$A$2:$F$1599,5,TRUE)</f>
        <v>0.76</v>
      </c>
      <c r="K330" s="11">
        <f t="shared" si="26"/>
        <v>5.0000000000000044E-2</v>
      </c>
      <c r="L330" s="10">
        <f t="shared" si="27"/>
        <v>8.0000000000000043E-2</v>
      </c>
      <c r="M330" s="46"/>
    </row>
    <row r="331" spans="1:13" x14ac:dyDescent="0.4">
      <c r="A331" s="1">
        <f t="shared" si="30"/>
        <v>320</v>
      </c>
      <c r="B331" s="1">
        <f t="shared" si="28"/>
        <v>319.99999999902684</v>
      </c>
      <c r="C331" s="10">
        <f t="shared" si="31"/>
        <v>5.333333333317114</v>
      </c>
      <c r="D331" s="22">
        <v>45188</v>
      </c>
      <c r="E331" s="15">
        <v>0.61412037037037037</v>
      </c>
      <c r="F331" s="20">
        <v>0</v>
      </c>
      <c r="G331" s="16">
        <v>0.81</v>
      </c>
      <c r="H331" s="16">
        <v>31.2</v>
      </c>
      <c r="I331" s="21">
        <f t="shared" si="29"/>
        <v>45188.614120370374</v>
      </c>
      <c r="J331" s="25">
        <f>VLOOKUP(I331,baro!$A$2:$F$1599,5,TRUE)</f>
        <v>0.76</v>
      </c>
      <c r="K331" s="11">
        <f t="shared" ref="K331:K394" si="32">G331-J331</f>
        <v>5.0000000000000044E-2</v>
      </c>
      <c r="L331" s="10">
        <f t="shared" ref="L331:L394" si="33">IF(K331&lt;0,"-",$B$2+K331)</f>
        <v>8.0000000000000043E-2</v>
      </c>
      <c r="M331" s="46"/>
    </row>
    <row r="332" spans="1:13" x14ac:dyDescent="0.4">
      <c r="A332" s="1">
        <f t="shared" si="30"/>
        <v>321</v>
      </c>
      <c r="B332" s="1">
        <f t="shared" ref="B332:B395" si="34">A332*$F$3</f>
        <v>320.99999999902377</v>
      </c>
      <c r="C332" s="10">
        <f t="shared" si="31"/>
        <v>5.3499999999837291</v>
      </c>
      <c r="D332" s="22">
        <v>45188</v>
      </c>
      <c r="E332" s="15">
        <v>0.61413194444444441</v>
      </c>
      <c r="F332" s="20">
        <v>0</v>
      </c>
      <c r="G332" s="16">
        <v>0.81</v>
      </c>
      <c r="H332" s="16">
        <v>31.2</v>
      </c>
      <c r="I332" s="21">
        <f t="shared" ref="I332:I395" si="35">D332+E332+F332/24/60/60/1000</f>
        <v>45188.614131944443</v>
      </c>
      <c r="J332" s="25">
        <f>VLOOKUP(I332,baro!$A$2:$F$1599,5,TRUE)</f>
        <v>0.76</v>
      </c>
      <c r="K332" s="11">
        <f t="shared" si="32"/>
        <v>5.0000000000000044E-2</v>
      </c>
      <c r="L332" s="10">
        <f t="shared" si="33"/>
        <v>8.0000000000000043E-2</v>
      </c>
      <c r="M332" s="46"/>
    </row>
    <row r="333" spans="1:13" x14ac:dyDescent="0.4">
      <c r="A333" s="1">
        <f t="shared" ref="A333:A396" si="36">A332+1</f>
        <v>322</v>
      </c>
      <c r="B333" s="1">
        <f t="shared" si="34"/>
        <v>321.99999999902076</v>
      </c>
      <c r="C333" s="10">
        <f t="shared" ref="C333:C396" si="37">B333/60</f>
        <v>5.366666666650346</v>
      </c>
      <c r="D333" s="22">
        <v>45188</v>
      </c>
      <c r="E333" s="15">
        <v>0.61414351851851856</v>
      </c>
      <c r="F333" s="20">
        <v>0</v>
      </c>
      <c r="G333" s="16">
        <v>0.81</v>
      </c>
      <c r="H333" s="16">
        <v>31.2</v>
      </c>
      <c r="I333" s="21">
        <f t="shared" si="35"/>
        <v>45188.61414351852</v>
      </c>
      <c r="J333" s="25">
        <f>VLOOKUP(I333,baro!$A$2:$F$1599,5,TRUE)</f>
        <v>0.76</v>
      </c>
      <c r="K333" s="11">
        <f t="shared" si="32"/>
        <v>5.0000000000000044E-2</v>
      </c>
      <c r="L333" s="10">
        <f t="shared" si="33"/>
        <v>8.0000000000000043E-2</v>
      </c>
      <c r="M333" s="46"/>
    </row>
    <row r="334" spans="1:13" x14ac:dyDescent="0.4">
      <c r="A334" s="1">
        <f t="shared" si="36"/>
        <v>323</v>
      </c>
      <c r="B334" s="1">
        <f t="shared" si="34"/>
        <v>322.99999999901775</v>
      </c>
      <c r="C334" s="10">
        <f t="shared" si="37"/>
        <v>5.3833333333169628</v>
      </c>
      <c r="D334" s="22">
        <v>45188</v>
      </c>
      <c r="E334" s="15">
        <v>0.6141550925925926</v>
      </c>
      <c r="F334" s="20">
        <v>0</v>
      </c>
      <c r="G334" s="16">
        <v>0.81</v>
      </c>
      <c r="H334" s="16">
        <v>31.2</v>
      </c>
      <c r="I334" s="21">
        <f t="shared" si="35"/>
        <v>45188.614155092589</v>
      </c>
      <c r="J334" s="25">
        <f>VLOOKUP(I334,baro!$A$2:$F$1599,5,TRUE)</f>
        <v>0.76</v>
      </c>
      <c r="K334" s="11">
        <f t="shared" si="32"/>
        <v>5.0000000000000044E-2</v>
      </c>
      <c r="L334" s="10">
        <f t="shared" si="33"/>
        <v>8.0000000000000043E-2</v>
      </c>
      <c r="M334" s="46"/>
    </row>
    <row r="335" spans="1:13" x14ac:dyDescent="0.4">
      <c r="A335" s="1">
        <f t="shared" si="36"/>
        <v>324</v>
      </c>
      <c r="B335" s="1">
        <f t="shared" si="34"/>
        <v>323.99999999901468</v>
      </c>
      <c r="C335" s="10">
        <f t="shared" si="37"/>
        <v>5.3999999999835779</v>
      </c>
      <c r="D335" s="22">
        <v>45188</v>
      </c>
      <c r="E335" s="15">
        <v>0.61416666666666664</v>
      </c>
      <c r="F335" s="20">
        <v>0</v>
      </c>
      <c r="G335" s="16">
        <v>0.81</v>
      </c>
      <c r="H335" s="16">
        <v>31.2</v>
      </c>
      <c r="I335" s="21">
        <f t="shared" si="35"/>
        <v>45188.614166666666</v>
      </c>
      <c r="J335" s="25">
        <f>VLOOKUP(I335,baro!$A$2:$F$1599,5,TRUE)</f>
        <v>0.76</v>
      </c>
      <c r="K335" s="11">
        <f t="shared" si="32"/>
        <v>5.0000000000000044E-2</v>
      </c>
      <c r="L335" s="10">
        <f t="shared" si="33"/>
        <v>8.0000000000000043E-2</v>
      </c>
      <c r="M335" s="46"/>
    </row>
    <row r="336" spans="1:13" x14ac:dyDescent="0.4">
      <c r="A336" s="1">
        <f t="shared" si="36"/>
        <v>325</v>
      </c>
      <c r="B336" s="1">
        <f t="shared" si="34"/>
        <v>324.99999999901161</v>
      </c>
      <c r="C336" s="10">
        <f t="shared" si="37"/>
        <v>5.416666666650193</v>
      </c>
      <c r="D336" s="22">
        <v>45188</v>
      </c>
      <c r="E336" s="15">
        <v>0.61417824074074068</v>
      </c>
      <c r="F336" s="20">
        <v>0</v>
      </c>
      <c r="G336" s="16">
        <v>0.80900000000000005</v>
      </c>
      <c r="H336" s="16">
        <v>31.2</v>
      </c>
      <c r="I336" s="21">
        <f t="shared" si="35"/>
        <v>45188.614178240743</v>
      </c>
      <c r="J336" s="25">
        <f>VLOOKUP(I336,baro!$A$2:$F$1599,5,TRUE)</f>
        <v>0.76</v>
      </c>
      <c r="K336" s="11">
        <f t="shared" si="32"/>
        <v>4.9000000000000044E-2</v>
      </c>
      <c r="L336" s="10">
        <f t="shared" si="33"/>
        <v>7.9000000000000042E-2</v>
      </c>
      <c r="M336" s="46"/>
    </row>
    <row r="337" spans="1:13" x14ac:dyDescent="0.4">
      <c r="A337" s="1">
        <f t="shared" si="36"/>
        <v>326</v>
      </c>
      <c r="B337" s="1">
        <f t="shared" si="34"/>
        <v>325.99999999900859</v>
      </c>
      <c r="C337" s="10">
        <f t="shared" si="37"/>
        <v>5.4333333333168099</v>
      </c>
      <c r="D337" s="22">
        <v>45188</v>
      </c>
      <c r="E337" s="15">
        <v>0.61418981481481483</v>
      </c>
      <c r="F337" s="20">
        <v>0</v>
      </c>
      <c r="G337" s="16">
        <v>0.80900000000000005</v>
      </c>
      <c r="H337" s="16">
        <v>31.2</v>
      </c>
      <c r="I337" s="21">
        <f t="shared" si="35"/>
        <v>45188.614189814813</v>
      </c>
      <c r="J337" s="25">
        <f>VLOOKUP(I337,baro!$A$2:$F$1599,5,TRUE)</f>
        <v>0.76</v>
      </c>
      <c r="K337" s="11">
        <f t="shared" si="32"/>
        <v>4.9000000000000044E-2</v>
      </c>
      <c r="L337" s="10">
        <f t="shared" si="33"/>
        <v>7.9000000000000042E-2</v>
      </c>
      <c r="M337" s="46"/>
    </row>
    <row r="338" spans="1:13" x14ac:dyDescent="0.4">
      <c r="A338" s="1">
        <f t="shared" si="36"/>
        <v>327</v>
      </c>
      <c r="B338" s="1">
        <f t="shared" si="34"/>
        <v>326.99999999900558</v>
      </c>
      <c r="C338" s="10">
        <f t="shared" si="37"/>
        <v>5.4499999999834268</v>
      </c>
      <c r="D338" s="22">
        <v>45188</v>
      </c>
      <c r="E338" s="15">
        <v>0.61420138888888887</v>
      </c>
      <c r="F338" s="20">
        <v>0</v>
      </c>
      <c r="G338" s="16">
        <v>0.80900000000000005</v>
      </c>
      <c r="H338" s="16">
        <v>31.2</v>
      </c>
      <c r="I338" s="21">
        <f t="shared" si="35"/>
        <v>45188.614201388889</v>
      </c>
      <c r="J338" s="25">
        <f>VLOOKUP(I338,baro!$A$2:$F$1599,5,TRUE)</f>
        <v>0.76</v>
      </c>
      <c r="K338" s="11">
        <f t="shared" si="32"/>
        <v>4.9000000000000044E-2</v>
      </c>
      <c r="L338" s="10">
        <f t="shared" si="33"/>
        <v>7.9000000000000042E-2</v>
      </c>
      <c r="M338" s="46"/>
    </row>
    <row r="339" spans="1:13" x14ac:dyDescent="0.4">
      <c r="A339" s="1">
        <f t="shared" si="36"/>
        <v>328</v>
      </c>
      <c r="B339" s="1">
        <f t="shared" si="34"/>
        <v>327.99999999900251</v>
      </c>
      <c r="C339" s="10">
        <f t="shared" si="37"/>
        <v>5.4666666666500419</v>
      </c>
      <c r="D339" s="22">
        <v>45188</v>
      </c>
      <c r="E339" s="15">
        <v>0.61421296296296302</v>
      </c>
      <c r="F339" s="20">
        <v>0</v>
      </c>
      <c r="G339" s="16">
        <v>0.80900000000000005</v>
      </c>
      <c r="H339" s="16">
        <v>31.2</v>
      </c>
      <c r="I339" s="21">
        <f t="shared" si="35"/>
        <v>45188.614212962966</v>
      </c>
      <c r="J339" s="25">
        <f>VLOOKUP(I339,baro!$A$2:$F$1599,5,TRUE)</f>
        <v>0.76</v>
      </c>
      <c r="K339" s="11">
        <f t="shared" si="32"/>
        <v>4.9000000000000044E-2</v>
      </c>
      <c r="L339" s="10">
        <f t="shared" si="33"/>
        <v>7.9000000000000042E-2</v>
      </c>
      <c r="M339" s="46" t="s">
        <v>48</v>
      </c>
    </row>
    <row r="340" spans="1:13" x14ac:dyDescent="0.4">
      <c r="A340" s="1">
        <f t="shared" si="36"/>
        <v>329</v>
      </c>
      <c r="B340" s="1">
        <f t="shared" si="34"/>
        <v>328.99999999899944</v>
      </c>
      <c r="C340" s="10">
        <f t="shared" si="37"/>
        <v>5.483333333316657</v>
      </c>
      <c r="D340" s="22">
        <v>45188</v>
      </c>
      <c r="E340" s="15">
        <v>0.61422453703703705</v>
      </c>
      <c r="F340" s="20">
        <v>0</v>
      </c>
      <c r="G340" s="16">
        <v>0.80700000000000005</v>
      </c>
      <c r="H340" s="16">
        <v>31.2</v>
      </c>
      <c r="I340" s="21">
        <f t="shared" si="35"/>
        <v>45188.614224537036</v>
      </c>
      <c r="J340" s="25">
        <f>VLOOKUP(I340,baro!$A$2:$F$1599,5,TRUE)</f>
        <v>0.76</v>
      </c>
      <c r="K340" s="11">
        <f t="shared" si="32"/>
        <v>4.7000000000000042E-2</v>
      </c>
      <c r="L340" s="10">
        <f t="shared" si="33"/>
        <v>7.7000000000000041E-2</v>
      </c>
      <c r="M340" s="46"/>
    </row>
    <row r="341" spans="1:13" x14ac:dyDescent="0.4">
      <c r="A341" s="1">
        <f t="shared" si="36"/>
        <v>330</v>
      </c>
      <c r="B341" s="1">
        <f t="shared" si="34"/>
        <v>329.99999999899643</v>
      </c>
      <c r="C341" s="10">
        <f t="shared" si="37"/>
        <v>5.4999999999832738</v>
      </c>
      <c r="D341" s="22">
        <v>45188</v>
      </c>
      <c r="E341" s="15">
        <v>0.61423611111111109</v>
      </c>
      <c r="F341" s="20">
        <v>0</v>
      </c>
      <c r="G341" s="16">
        <v>0.80700000000000005</v>
      </c>
      <c r="H341" s="16">
        <v>31.2</v>
      </c>
      <c r="I341" s="21">
        <f t="shared" si="35"/>
        <v>45188.614236111112</v>
      </c>
      <c r="J341" s="25">
        <f>VLOOKUP(I341,baro!$A$2:$F$1599,5,TRUE)</f>
        <v>0.76</v>
      </c>
      <c r="K341" s="11">
        <f t="shared" si="32"/>
        <v>4.7000000000000042E-2</v>
      </c>
      <c r="L341" s="10">
        <f t="shared" si="33"/>
        <v>7.7000000000000041E-2</v>
      </c>
      <c r="M341" s="46"/>
    </row>
    <row r="342" spans="1:13" x14ac:dyDescent="0.4">
      <c r="A342" s="1">
        <f t="shared" si="36"/>
        <v>331</v>
      </c>
      <c r="B342" s="1">
        <f t="shared" si="34"/>
        <v>330.99999999899342</v>
      </c>
      <c r="C342" s="10">
        <f t="shared" si="37"/>
        <v>5.5166666666498907</v>
      </c>
      <c r="D342" s="22">
        <v>45188</v>
      </c>
      <c r="E342" s="15">
        <v>0.61424768518518513</v>
      </c>
      <c r="F342" s="20">
        <v>0</v>
      </c>
      <c r="G342" s="16">
        <v>0.80700000000000005</v>
      </c>
      <c r="H342" s="16">
        <v>31.2</v>
      </c>
      <c r="I342" s="21">
        <f t="shared" si="35"/>
        <v>45188.614247685182</v>
      </c>
      <c r="J342" s="25">
        <f>VLOOKUP(I342,baro!$A$2:$F$1599,5,TRUE)</f>
        <v>0.76</v>
      </c>
      <c r="K342" s="11">
        <f t="shared" si="32"/>
        <v>4.7000000000000042E-2</v>
      </c>
      <c r="L342" s="10">
        <f t="shared" si="33"/>
        <v>7.7000000000000041E-2</v>
      </c>
      <c r="M342" s="46"/>
    </row>
    <row r="343" spans="1:13" x14ac:dyDescent="0.4">
      <c r="A343" s="1">
        <f t="shared" si="36"/>
        <v>332</v>
      </c>
      <c r="B343" s="1">
        <f t="shared" si="34"/>
        <v>331.99999999899035</v>
      </c>
      <c r="C343" s="10">
        <f t="shared" si="37"/>
        <v>5.5333333333165058</v>
      </c>
      <c r="D343" s="22">
        <v>45188</v>
      </c>
      <c r="E343" s="15">
        <v>0.61425925925925928</v>
      </c>
      <c r="F343" s="20">
        <v>0</v>
      </c>
      <c r="G343" s="16">
        <v>0.80700000000000005</v>
      </c>
      <c r="H343" s="16">
        <v>31.2</v>
      </c>
      <c r="I343" s="21">
        <f t="shared" si="35"/>
        <v>45188.614259259259</v>
      </c>
      <c r="J343" s="25">
        <f>VLOOKUP(I343,baro!$A$2:$F$1599,5,TRUE)</f>
        <v>0.76</v>
      </c>
      <c r="K343" s="11">
        <f t="shared" si="32"/>
        <v>4.7000000000000042E-2</v>
      </c>
      <c r="L343" s="10">
        <f t="shared" si="33"/>
        <v>7.7000000000000041E-2</v>
      </c>
      <c r="M343" s="46"/>
    </row>
    <row r="344" spans="1:13" x14ac:dyDescent="0.4">
      <c r="A344" s="1">
        <f t="shared" si="36"/>
        <v>333</v>
      </c>
      <c r="B344" s="1">
        <f t="shared" si="34"/>
        <v>332.99999999898728</v>
      </c>
      <c r="C344" s="10">
        <f t="shared" si="37"/>
        <v>5.5499999999831209</v>
      </c>
      <c r="D344" s="22">
        <v>45188</v>
      </c>
      <c r="E344" s="15">
        <v>0.61427083333333332</v>
      </c>
      <c r="F344" s="20">
        <v>0</v>
      </c>
      <c r="G344" s="16">
        <v>0.80700000000000005</v>
      </c>
      <c r="H344" s="16">
        <v>31.2</v>
      </c>
      <c r="I344" s="21">
        <f t="shared" si="35"/>
        <v>45188.614270833335</v>
      </c>
      <c r="J344" s="25">
        <f>VLOOKUP(I344,baro!$A$2:$F$1599,5,TRUE)</f>
        <v>0.76</v>
      </c>
      <c r="K344" s="11">
        <f t="shared" si="32"/>
        <v>4.7000000000000042E-2</v>
      </c>
      <c r="L344" s="10">
        <f t="shared" si="33"/>
        <v>7.7000000000000041E-2</v>
      </c>
      <c r="M344" s="46"/>
    </row>
    <row r="345" spans="1:13" x14ac:dyDescent="0.4">
      <c r="A345" s="1">
        <f t="shared" si="36"/>
        <v>334</v>
      </c>
      <c r="B345" s="1">
        <f t="shared" si="34"/>
        <v>333.99999999898426</v>
      </c>
      <c r="C345" s="10">
        <f t="shared" si="37"/>
        <v>5.5666666666497377</v>
      </c>
      <c r="D345" s="22">
        <v>45188</v>
      </c>
      <c r="E345" s="15">
        <v>0.61428240740740747</v>
      </c>
      <c r="F345" s="20">
        <v>0</v>
      </c>
      <c r="G345" s="16">
        <v>0.80700000000000005</v>
      </c>
      <c r="H345" s="16">
        <v>31.2</v>
      </c>
      <c r="I345" s="21">
        <f t="shared" si="35"/>
        <v>45188.614282407405</v>
      </c>
      <c r="J345" s="25">
        <f>VLOOKUP(I345,baro!$A$2:$F$1599,5,TRUE)</f>
        <v>0.76</v>
      </c>
      <c r="K345" s="11">
        <f t="shared" si="32"/>
        <v>4.7000000000000042E-2</v>
      </c>
      <c r="L345" s="10">
        <f t="shared" si="33"/>
        <v>7.7000000000000041E-2</v>
      </c>
      <c r="M345" s="46"/>
    </row>
    <row r="346" spans="1:13" x14ac:dyDescent="0.4">
      <c r="A346" s="1">
        <f t="shared" si="36"/>
        <v>335</v>
      </c>
      <c r="B346" s="1">
        <f t="shared" si="34"/>
        <v>334.99999999898125</v>
      </c>
      <c r="C346" s="10">
        <f t="shared" si="37"/>
        <v>5.5833333333163546</v>
      </c>
      <c r="D346" s="22">
        <v>45188</v>
      </c>
      <c r="E346" s="15">
        <v>0.61429398148148151</v>
      </c>
      <c r="F346" s="20">
        <v>0</v>
      </c>
      <c r="G346" s="16">
        <v>0.80600000000000005</v>
      </c>
      <c r="H346" s="16">
        <v>31.2</v>
      </c>
      <c r="I346" s="21">
        <f t="shared" si="35"/>
        <v>45188.614293981482</v>
      </c>
      <c r="J346" s="25">
        <f>VLOOKUP(I346,baro!$A$2:$F$1599,5,TRUE)</f>
        <v>0.76</v>
      </c>
      <c r="K346" s="11">
        <f t="shared" si="32"/>
        <v>4.6000000000000041E-2</v>
      </c>
      <c r="L346" s="10">
        <f t="shared" si="33"/>
        <v>7.600000000000004E-2</v>
      </c>
      <c r="M346" s="46"/>
    </row>
    <row r="347" spans="1:13" x14ac:dyDescent="0.4">
      <c r="A347" s="1">
        <f t="shared" si="36"/>
        <v>336</v>
      </c>
      <c r="B347" s="1">
        <f t="shared" si="34"/>
        <v>335.99999999897818</v>
      </c>
      <c r="C347" s="10">
        <f t="shared" si="37"/>
        <v>5.5999999999829697</v>
      </c>
      <c r="D347" s="22">
        <v>45188</v>
      </c>
      <c r="E347" s="15">
        <v>0.61430555555555555</v>
      </c>
      <c r="F347" s="20">
        <v>0</v>
      </c>
      <c r="G347" s="16">
        <v>0.80600000000000005</v>
      </c>
      <c r="H347" s="16">
        <v>31.2</v>
      </c>
      <c r="I347" s="21">
        <f t="shared" si="35"/>
        <v>45188.614305555559</v>
      </c>
      <c r="J347" s="25">
        <f>VLOOKUP(I347,baro!$A$2:$F$1599,5,TRUE)</f>
        <v>0.76</v>
      </c>
      <c r="K347" s="11">
        <f t="shared" si="32"/>
        <v>4.6000000000000041E-2</v>
      </c>
      <c r="L347" s="10">
        <f t="shared" si="33"/>
        <v>7.600000000000004E-2</v>
      </c>
      <c r="M347" s="46"/>
    </row>
    <row r="348" spans="1:13" x14ac:dyDescent="0.4">
      <c r="A348" s="1">
        <f t="shared" si="36"/>
        <v>337</v>
      </c>
      <c r="B348" s="1">
        <f t="shared" si="34"/>
        <v>336.99999999897511</v>
      </c>
      <c r="C348" s="10">
        <f t="shared" si="37"/>
        <v>5.6166666666495848</v>
      </c>
      <c r="D348" s="22">
        <v>45188</v>
      </c>
      <c r="E348" s="15">
        <v>0.61431712962962959</v>
      </c>
      <c r="F348" s="20">
        <v>0</v>
      </c>
      <c r="G348" s="16">
        <v>0.80600000000000005</v>
      </c>
      <c r="H348" s="16">
        <v>31.2</v>
      </c>
      <c r="I348" s="21">
        <f t="shared" si="35"/>
        <v>45188.614317129628</v>
      </c>
      <c r="J348" s="25">
        <f>VLOOKUP(I348,baro!$A$2:$F$1599,5,TRUE)</f>
        <v>0.76</v>
      </c>
      <c r="K348" s="11">
        <f t="shared" si="32"/>
        <v>4.6000000000000041E-2</v>
      </c>
      <c r="L348" s="10">
        <f t="shared" si="33"/>
        <v>7.600000000000004E-2</v>
      </c>
      <c r="M348" s="46"/>
    </row>
    <row r="349" spans="1:13" x14ac:dyDescent="0.4">
      <c r="A349" s="1">
        <f t="shared" si="36"/>
        <v>338</v>
      </c>
      <c r="B349" s="1">
        <f t="shared" si="34"/>
        <v>337.9999999989721</v>
      </c>
      <c r="C349" s="10">
        <f t="shared" si="37"/>
        <v>5.6333333333162017</v>
      </c>
      <c r="D349" s="22">
        <v>45188</v>
      </c>
      <c r="E349" s="15">
        <v>0.61432870370370374</v>
      </c>
      <c r="F349" s="20">
        <v>0</v>
      </c>
      <c r="G349" s="16">
        <v>0.80400000000000005</v>
      </c>
      <c r="H349" s="16">
        <v>31.2</v>
      </c>
      <c r="I349" s="21">
        <f t="shared" si="35"/>
        <v>45188.614328703705</v>
      </c>
      <c r="J349" s="25">
        <f>VLOOKUP(I349,baro!$A$2:$F$1599,5,TRUE)</f>
        <v>0.76</v>
      </c>
      <c r="K349" s="11">
        <f t="shared" si="32"/>
        <v>4.4000000000000039E-2</v>
      </c>
      <c r="L349" s="10">
        <f t="shared" si="33"/>
        <v>7.4000000000000038E-2</v>
      </c>
      <c r="M349" s="46"/>
    </row>
    <row r="350" spans="1:13" x14ac:dyDescent="0.4">
      <c r="A350" s="1">
        <f t="shared" si="36"/>
        <v>339</v>
      </c>
      <c r="B350" s="1">
        <f t="shared" si="34"/>
        <v>338.99999999896909</v>
      </c>
      <c r="C350" s="10">
        <f t="shared" si="37"/>
        <v>5.6499999999828185</v>
      </c>
      <c r="D350" s="22">
        <v>45188</v>
      </c>
      <c r="E350" s="15">
        <v>0.61434027777777778</v>
      </c>
      <c r="F350" s="20">
        <v>0</v>
      </c>
      <c r="G350" s="16">
        <v>0.80400000000000005</v>
      </c>
      <c r="H350" s="16">
        <v>31.2</v>
      </c>
      <c r="I350" s="21">
        <f t="shared" si="35"/>
        <v>45188.614340277774</v>
      </c>
      <c r="J350" s="25">
        <f>VLOOKUP(I350,baro!$A$2:$F$1599,5,TRUE)</f>
        <v>0.76</v>
      </c>
      <c r="K350" s="11">
        <f t="shared" si="32"/>
        <v>4.4000000000000039E-2</v>
      </c>
      <c r="L350" s="10">
        <f t="shared" si="33"/>
        <v>7.4000000000000038E-2</v>
      </c>
      <c r="M350" s="46"/>
    </row>
    <row r="351" spans="1:13" x14ac:dyDescent="0.4">
      <c r="A351" s="1">
        <f t="shared" si="36"/>
        <v>340</v>
      </c>
      <c r="B351" s="1">
        <f t="shared" si="34"/>
        <v>339.99999999896602</v>
      </c>
      <c r="C351" s="10">
        <f t="shared" si="37"/>
        <v>5.6666666666494336</v>
      </c>
      <c r="D351" s="22">
        <v>45188</v>
      </c>
      <c r="E351" s="15">
        <v>0.61435185185185182</v>
      </c>
      <c r="F351" s="20">
        <v>0</v>
      </c>
      <c r="G351" s="16">
        <v>0.80400000000000005</v>
      </c>
      <c r="H351" s="16">
        <v>31.2</v>
      </c>
      <c r="I351" s="21">
        <f t="shared" si="35"/>
        <v>45188.614351851851</v>
      </c>
      <c r="J351" s="25">
        <f>VLOOKUP(I351,baro!$A$2:$F$1599,5,TRUE)</f>
        <v>0.76</v>
      </c>
      <c r="K351" s="11">
        <f t="shared" si="32"/>
        <v>4.4000000000000039E-2</v>
      </c>
      <c r="L351" s="10">
        <f t="shared" si="33"/>
        <v>7.4000000000000038E-2</v>
      </c>
      <c r="M351" s="46"/>
    </row>
    <row r="352" spans="1:13" x14ac:dyDescent="0.4">
      <c r="A352" s="1">
        <f t="shared" si="36"/>
        <v>341</v>
      </c>
      <c r="B352" s="1">
        <f t="shared" si="34"/>
        <v>340.99999999896295</v>
      </c>
      <c r="C352" s="10">
        <f t="shared" si="37"/>
        <v>5.6833333333160487</v>
      </c>
      <c r="D352" s="22">
        <v>45188</v>
      </c>
      <c r="E352" s="15">
        <v>0.61436342592592597</v>
      </c>
      <c r="F352" s="20">
        <v>0</v>
      </c>
      <c r="G352" s="16">
        <v>0.80400000000000005</v>
      </c>
      <c r="H352" s="16">
        <v>31.2</v>
      </c>
      <c r="I352" s="21">
        <f t="shared" si="35"/>
        <v>45188.614363425928</v>
      </c>
      <c r="J352" s="25">
        <f>VLOOKUP(I352,baro!$A$2:$F$1599,5,TRUE)</f>
        <v>0.76</v>
      </c>
      <c r="K352" s="11">
        <f t="shared" si="32"/>
        <v>4.4000000000000039E-2</v>
      </c>
      <c r="L352" s="10">
        <f t="shared" si="33"/>
        <v>7.4000000000000038E-2</v>
      </c>
      <c r="M352" s="46"/>
    </row>
    <row r="353" spans="1:13" x14ac:dyDescent="0.4">
      <c r="A353" s="1">
        <f t="shared" si="36"/>
        <v>342</v>
      </c>
      <c r="B353" s="1">
        <f t="shared" si="34"/>
        <v>341.99999999895994</v>
      </c>
      <c r="C353" s="10">
        <f t="shared" si="37"/>
        <v>5.6999999999826656</v>
      </c>
      <c r="D353" s="22">
        <v>45188</v>
      </c>
      <c r="E353" s="15">
        <v>0.614375</v>
      </c>
      <c r="F353" s="20">
        <v>0</v>
      </c>
      <c r="G353" s="16">
        <v>0.80300000000000005</v>
      </c>
      <c r="H353" s="16">
        <v>31.2</v>
      </c>
      <c r="I353" s="21">
        <f t="shared" si="35"/>
        <v>45188.614374999997</v>
      </c>
      <c r="J353" s="25">
        <f>VLOOKUP(I353,baro!$A$2:$F$1599,5,TRUE)</f>
        <v>0.76</v>
      </c>
      <c r="K353" s="11">
        <f t="shared" si="32"/>
        <v>4.3000000000000038E-2</v>
      </c>
      <c r="L353" s="10">
        <f t="shared" si="33"/>
        <v>7.3000000000000037E-2</v>
      </c>
      <c r="M353" s="46"/>
    </row>
    <row r="354" spans="1:13" x14ac:dyDescent="0.4">
      <c r="A354" s="1">
        <f t="shared" si="36"/>
        <v>343</v>
      </c>
      <c r="B354" s="1">
        <f t="shared" si="34"/>
        <v>342.99999999895692</v>
      </c>
      <c r="C354" s="10">
        <f t="shared" si="37"/>
        <v>5.7166666666492825</v>
      </c>
      <c r="D354" s="22">
        <v>45188</v>
      </c>
      <c r="E354" s="15">
        <v>0.61438657407407404</v>
      </c>
      <c r="F354" s="20">
        <v>0</v>
      </c>
      <c r="G354" s="16">
        <v>0.80300000000000005</v>
      </c>
      <c r="H354" s="16">
        <v>31.2</v>
      </c>
      <c r="I354" s="21">
        <f t="shared" si="35"/>
        <v>45188.614386574074</v>
      </c>
      <c r="J354" s="25">
        <f>VLOOKUP(I354,baro!$A$2:$F$1599,5,TRUE)</f>
        <v>0.76</v>
      </c>
      <c r="K354" s="11">
        <f t="shared" si="32"/>
        <v>4.3000000000000038E-2</v>
      </c>
      <c r="L354" s="10">
        <f t="shared" si="33"/>
        <v>7.3000000000000037E-2</v>
      </c>
      <c r="M354" s="46"/>
    </row>
    <row r="355" spans="1:13" x14ac:dyDescent="0.4">
      <c r="A355" s="1">
        <f t="shared" si="36"/>
        <v>344</v>
      </c>
      <c r="B355" s="1">
        <f t="shared" si="34"/>
        <v>343.99999999895385</v>
      </c>
      <c r="C355" s="10">
        <f t="shared" si="37"/>
        <v>5.7333333333158976</v>
      </c>
      <c r="D355" s="22">
        <v>45188</v>
      </c>
      <c r="E355" s="15">
        <v>0.61439814814814808</v>
      </c>
      <c r="F355" s="20">
        <v>0</v>
      </c>
      <c r="G355" s="16">
        <v>0.80300000000000005</v>
      </c>
      <c r="H355" s="16">
        <v>31.2</v>
      </c>
      <c r="I355" s="21">
        <f t="shared" si="35"/>
        <v>45188.614398148151</v>
      </c>
      <c r="J355" s="25">
        <f>VLOOKUP(I355,baro!$A$2:$F$1599,5,TRUE)</f>
        <v>0.76</v>
      </c>
      <c r="K355" s="11">
        <f t="shared" si="32"/>
        <v>4.3000000000000038E-2</v>
      </c>
      <c r="L355" s="10">
        <f t="shared" si="33"/>
        <v>7.3000000000000037E-2</v>
      </c>
      <c r="M355" s="46"/>
    </row>
    <row r="356" spans="1:13" x14ac:dyDescent="0.4">
      <c r="A356" s="1">
        <f t="shared" si="36"/>
        <v>345</v>
      </c>
      <c r="B356" s="1">
        <f t="shared" si="34"/>
        <v>344.99999999895078</v>
      </c>
      <c r="C356" s="10">
        <f t="shared" si="37"/>
        <v>5.7499999999825127</v>
      </c>
      <c r="D356" s="22">
        <v>45188</v>
      </c>
      <c r="E356" s="15">
        <v>0.61440972222222223</v>
      </c>
      <c r="F356" s="20">
        <v>0</v>
      </c>
      <c r="G356" s="16">
        <v>0.80300000000000005</v>
      </c>
      <c r="H356" s="16">
        <v>31.2</v>
      </c>
      <c r="I356" s="21">
        <f t="shared" si="35"/>
        <v>45188.61440972222</v>
      </c>
      <c r="J356" s="25">
        <f>VLOOKUP(I356,baro!$A$2:$F$1599,5,TRUE)</f>
        <v>0.76</v>
      </c>
      <c r="K356" s="11">
        <f t="shared" si="32"/>
        <v>4.3000000000000038E-2</v>
      </c>
      <c r="L356" s="10">
        <f t="shared" si="33"/>
        <v>7.3000000000000037E-2</v>
      </c>
      <c r="M356" s="46"/>
    </row>
    <row r="357" spans="1:13" x14ac:dyDescent="0.4">
      <c r="A357" s="1">
        <f t="shared" si="36"/>
        <v>346</v>
      </c>
      <c r="B357" s="1">
        <f t="shared" si="34"/>
        <v>345.99999999894777</v>
      </c>
      <c r="C357" s="10">
        <f t="shared" si="37"/>
        <v>5.7666666666491295</v>
      </c>
      <c r="D357" s="22">
        <v>45188</v>
      </c>
      <c r="E357" s="15">
        <v>0.61442129629629627</v>
      </c>
      <c r="F357" s="20">
        <v>0</v>
      </c>
      <c r="G357" s="16">
        <v>0.80100000000000005</v>
      </c>
      <c r="H357" s="16">
        <v>31.2</v>
      </c>
      <c r="I357" s="21">
        <f t="shared" si="35"/>
        <v>45188.614421296297</v>
      </c>
      <c r="J357" s="25">
        <f>VLOOKUP(I357,baro!$A$2:$F$1599,5,TRUE)</f>
        <v>0.76</v>
      </c>
      <c r="K357" s="11">
        <f t="shared" si="32"/>
        <v>4.1000000000000036E-2</v>
      </c>
      <c r="L357" s="10">
        <f t="shared" si="33"/>
        <v>7.1000000000000035E-2</v>
      </c>
      <c r="M357" s="46"/>
    </row>
    <row r="358" spans="1:13" x14ac:dyDescent="0.4">
      <c r="A358" s="1">
        <f t="shared" si="36"/>
        <v>347</v>
      </c>
      <c r="B358" s="1">
        <f t="shared" si="34"/>
        <v>346.99999999894476</v>
      </c>
      <c r="C358" s="10">
        <f t="shared" si="37"/>
        <v>5.7833333333157464</v>
      </c>
      <c r="D358" s="22">
        <v>45188</v>
      </c>
      <c r="E358" s="15">
        <v>0.61443287037037042</v>
      </c>
      <c r="F358" s="20">
        <v>0</v>
      </c>
      <c r="G358" s="16">
        <v>0.80100000000000005</v>
      </c>
      <c r="H358" s="16">
        <v>31.2</v>
      </c>
      <c r="I358" s="21">
        <f t="shared" si="35"/>
        <v>45188.614432870374</v>
      </c>
      <c r="J358" s="25">
        <f>VLOOKUP(I358,baro!$A$2:$F$1599,5,TRUE)</f>
        <v>0.76</v>
      </c>
      <c r="K358" s="11">
        <f t="shared" si="32"/>
        <v>4.1000000000000036E-2</v>
      </c>
      <c r="L358" s="10">
        <f t="shared" si="33"/>
        <v>7.1000000000000035E-2</v>
      </c>
      <c r="M358" s="46"/>
    </row>
    <row r="359" spans="1:13" x14ac:dyDescent="0.4">
      <c r="A359" s="1">
        <f t="shared" si="36"/>
        <v>348</v>
      </c>
      <c r="B359" s="1">
        <f t="shared" si="34"/>
        <v>347.99999999894169</v>
      </c>
      <c r="C359" s="10">
        <f t="shared" si="37"/>
        <v>5.7999999999823615</v>
      </c>
      <c r="D359" s="22">
        <v>45188</v>
      </c>
      <c r="E359" s="15">
        <v>0.61444444444444446</v>
      </c>
      <c r="F359" s="20">
        <v>0</v>
      </c>
      <c r="G359" s="16">
        <v>0.80100000000000005</v>
      </c>
      <c r="H359" s="16">
        <v>31.2</v>
      </c>
      <c r="I359" s="21">
        <f t="shared" si="35"/>
        <v>45188.614444444444</v>
      </c>
      <c r="J359" s="25">
        <f>VLOOKUP(I359,baro!$A$2:$F$1599,5,TRUE)</f>
        <v>0.76</v>
      </c>
      <c r="K359" s="11">
        <f t="shared" si="32"/>
        <v>4.1000000000000036E-2</v>
      </c>
      <c r="L359" s="10">
        <f t="shared" si="33"/>
        <v>7.1000000000000035E-2</v>
      </c>
      <c r="M359" s="46"/>
    </row>
    <row r="360" spans="1:13" x14ac:dyDescent="0.4">
      <c r="A360" s="1">
        <f t="shared" si="36"/>
        <v>349</v>
      </c>
      <c r="B360" s="1">
        <f t="shared" si="34"/>
        <v>348.99999999893862</v>
      </c>
      <c r="C360" s="10">
        <f t="shared" si="37"/>
        <v>5.8166666666489766</v>
      </c>
      <c r="D360" s="22">
        <v>45188</v>
      </c>
      <c r="E360" s="15">
        <v>0.6144560185185185</v>
      </c>
      <c r="F360" s="20">
        <v>0</v>
      </c>
      <c r="G360" s="16">
        <v>0.80100000000000005</v>
      </c>
      <c r="H360" s="16">
        <v>31.2</v>
      </c>
      <c r="I360" s="21">
        <f t="shared" si="35"/>
        <v>45188.61445601852</v>
      </c>
      <c r="J360" s="25">
        <f>VLOOKUP(I360,baro!$A$2:$F$1599,5,TRUE)</f>
        <v>0.76</v>
      </c>
      <c r="K360" s="11">
        <f t="shared" si="32"/>
        <v>4.1000000000000036E-2</v>
      </c>
      <c r="L360" s="10">
        <f t="shared" si="33"/>
        <v>7.1000000000000035E-2</v>
      </c>
      <c r="M360" s="46"/>
    </row>
    <row r="361" spans="1:13" x14ac:dyDescent="0.4">
      <c r="A361" s="1">
        <f t="shared" si="36"/>
        <v>350</v>
      </c>
      <c r="B361" s="1">
        <f t="shared" si="34"/>
        <v>349.99999999893561</v>
      </c>
      <c r="C361" s="10">
        <f t="shared" si="37"/>
        <v>5.8333333333155934</v>
      </c>
      <c r="D361" s="22">
        <v>45188</v>
      </c>
      <c r="E361" s="15">
        <v>0.61446759259259254</v>
      </c>
      <c r="F361" s="20">
        <v>0</v>
      </c>
      <c r="G361" s="16">
        <v>0.8</v>
      </c>
      <c r="H361" s="16">
        <v>31.2</v>
      </c>
      <c r="I361" s="21">
        <f t="shared" si="35"/>
        <v>45188.61446759259</v>
      </c>
      <c r="J361" s="25">
        <f>VLOOKUP(I361,baro!$A$2:$F$1599,5,TRUE)</f>
        <v>0.76</v>
      </c>
      <c r="K361" s="11">
        <f t="shared" si="32"/>
        <v>4.0000000000000036E-2</v>
      </c>
      <c r="L361" s="10">
        <f t="shared" si="33"/>
        <v>7.0000000000000034E-2</v>
      </c>
      <c r="M361" s="46"/>
    </row>
    <row r="362" spans="1:13" x14ac:dyDescent="0.4">
      <c r="A362" s="1">
        <f t="shared" si="36"/>
        <v>351</v>
      </c>
      <c r="B362" s="1">
        <f t="shared" si="34"/>
        <v>350.99999999893259</v>
      </c>
      <c r="C362" s="10">
        <f t="shared" si="37"/>
        <v>5.8499999999822103</v>
      </c>
      <c r="D362" s="22">
        <v>45188</v>
      </c>
      <c r="E362" s="15">
        <v>0.61447916666666669</v>
      </c>
      <c r="F362" s="20">
        <v>0</v>
      </c>
      <c r="G362" s="16">
        <v>0.8</v>
      </c>
      <c r="H362" s="16">
        <v>31.2</v>
      </c>
      <c r="I362" s="21">
        <f t="shared" si="35"/>
        <v>45188.614479166667</v>
      </c>
      <c r="J362" s="25">
        <f>VLOOKUP(I362,baro!$A$2:$F$1599,5,TRUE)</f>
        <v>0.76</v>
      </c>
      <c r="K362" s="11">
        <f t="shared" si="32"/>
        <v>4.0000000000000036E-2</v>
      </c>
      <c r="L362" s="10">
        <f t="shared" si="33"/>
        <v>7.0000000000000034E-2</v>
      </c>
      <c r="M362" s="46"/>
    </row>
    <row r="363" spans="1:13" x14ac:dyDescent="0.4">
      <c r="A363" s="1">
        <f t="shared" si="36"/>
        <v>352</v>
      </c>
      <c r="B363" s="1">
        <f t="shared" si="34"/>
        <v>351.99999999892952</v>
      </c>
      <c r="C363" s="10">
        <f t="shared" si="37"/>
        <v>5.8666666666488254</v>
      </c>
      <c r="D363" s="22">
        <v>45188</v>
      </c>
      <c r="E363" s="15">
        <v>0.61449074074074073</v>
      </c>
      <c r="F363" s="20">
        <v>0</v>
      </c>
      <c r="G363" s="16">
        <v>0.8</v>
      </c>
      <c r="H363" s="16">
        <v>31.2</v>
      </c>
      <c r="I363" s="21">
        <f t="shared" si="35"/>
        <v>45188.614490740743</v>
      </c>
      <c r="J363" s="25">
        <f>VLOOKUP(I363,baro!$A$2:$F$1599,5,TRUE)</f>
        <v>0.76</v>
      </c>
      <c r="K363" s="11">
        <f t="shared" si="32"/>
        <v>4.0000000000000036E-2</v>
      </c>
      <c r="L363" s="10">
        <f t="shared" si="33"/>
        <v>7.0000000000000034E-2</v>
      </c>
      <c r="M363" s="46"/>
    </row>
    <row r="364" spans="1:13" x14ac:dyDescent="0.4">
      <c r="A364" s="1">
        <f t="shared" si="36"/>
        <v>353</v>
      </c>
      <c r="B364" s="1">
        <f t="shared" si="34"/>
        <v>352.99999999892646</v>
      </c>
      <c r="C364" s="10">
        <f t="shared" si="37"/>
        <v>5.8833333333154405</v>
      </c>
      <c r="D364" s="22">
        <v>45188</v>
      </c>
      <c r="E364" s="15">
        <v>0.61450231481481488</v>
      </c>
      <c r="F364" s="20">
        <v>0</v>
      </c>
      <c r="G364" s="16">
        <v>0.79800000000000004</v>
      </c>
      <c r="H364" s="16">
        <v>31.2</v>
      </c>
      <c r="I364" s="21">
        <f t="shared" si="35"/>
        <v>45188.614502314813</v>
      </c>
      <c r="J364" s="25">
        <f>VLOOKUP(I364,baro!$A$2:$F$1599,5,TRUE)</f>
        <v>0.76</v>
      </c>
      <c r="K364" s="11">
        <f t="shared" si="32"/>
        <v>3.8000000000000034E-2</v>
      </c>
      <c r="L364" s="10">
        <f t="shared" si="33"/>
        <v>6.8000000000000033E-2</v>
      </c>
      <c r="M364" s="46"/>
    </row>
    <row r="365" spans="1:13" x14ac:dyDescent="0.4">
      <c r="A365" s="1">
        <f t="shared" si="36"/>
        <v>354</v>
      </c>
      <c r="B365" s="1">
        <f t="shared" si="34"/>
        <v>353.99999999892344</v>
      </c>
      <c r="C365" s="10">
        <f t="shared" si="37"/>
        <v>5.8999999999820574</v>
      </c>
      <c r="D365" s="22">
        <v>45188</v>
      </c>
      <c r="E365" s="15">
        <v>0.61451388888888892</v>
      </c>
      <c r="F365" s="20">
        <v>0</v>
      </c>
      <c r="G365" s="16">
        <v>0.79800000000000004</v>
      </c>
      <c r="H365" s="16">
        <v>31.2</v>
      </c>
      <c r="I365" s="21">
        <f t="shared" si="35"/>
        <v>45188.61451388889</v>
      </c>
      <c r="J365" s="25">
        <f>VLOOKUP(I365,baro!$A$2:$F$1599,5,TRUE)</f>
        <v>0.76</v>
      </c>
      <c r="K365" s="11">
        <f t="shared" si="32"/>
        <v>3.8000000000000034E-2</v>
      </c>
      <c r="L365" s="10">
        <f t="shared" si="33"/>
        <v>6.8000000000000033E-2</v>
      </c>
      <c r="M365" s="46"/>
    </row>
    <row r="366" spans="1:13" x14ac:dyDescent="0.4">
      <c r="A366" s="1">
        <f t="shared" si="36"/>
        <v>355</v>
      </c>
      <c r="B366" s="1">
        <f t="shared" si="34"/>
        <v>354.99999999892043</v>
      </c>
      <c r="C366" s="10">
        <f t="shared" si="37"/>
        <v>5.9166666666486742</v>
      </c>
      <c r="D366" s="22">
        <v>45188</v>
      </c>
      <c r="E366" s="15">
        <v>0.61452546296296295</v>
      </c>
      <c r="F366" s="20">
        <v>0</v>
      </c>
      <c r="G366" s="16">
        <v>0.79700000000000004</v>
      </c>
      <c r="H366" s="16">
        <v>31.2</v>
      </c>
      <c r="I366" s="21">
        <f t="shared" si="35"/>
        <v>45188.614525462966</v>
      </c>
      <c r="J366" s="25">
        <f>VLOOKUP(I366,baro!$A$2:$F$1599,5,TRUE)</f>
        <v>0.76</v>
      </c>
      <c r="K366" s="11">
        <f t="shared" si="32"/>
        <v>3.7000000000000033E-2</v>
      </c>
      <c r="L366" s="10">
        <f t="shared" si="33"/>
        <v>6.7000000000000032E-2</v>
      </c>
      <c r="M366" s="46"/>
    </row>
    <row r="367" spans="1:13" x14ac:dyDescent="0.4">
      <c r="A367" s="1">
        <f t="shared" si="36"/>
        <v>356</v>
      </c>
      <c r="B367" s="1">
        <f t="shared" si="34"/>
        <v>355.99999999891736</v>
      </c>
      <c r="C367" s="10">
        <f t="shared" si="37"/>
        <v>5.9333333333152893</v>
      </c>
      <c r="D367" s="22">
        <v>45188</v>
      </c>
      <c r="E367" s="15">
        <v>0.61453703703703699</v>
      </c>
      <c r="F367" s="20">
        <v>0</v>
      </c>
      <c r="G367" s="16">
        <v>0.79800000000000004</v>
      </c>
      <c r="H367" s="16">
        <v>31.2</v>
      </c>
      <c r="I367" s="21">
        <f t="shared" si="35"/>
        <v>45188.614537037036</v>
      </c>
      <c r="J367" s="25">
        <f>VLOOKUP(I367,baro!$A$2:$F$1599,5,TRUE)</f>
        <v>0.76</v>
      </c>
      <c r="K367" s="11">
        <f t="shared" si="32"/>
        <v>3.8000000000000034E-2</v>
      </c>
      <c r="L367" s="10">
        <f t="shared" si="33"/>
        <v>6.8000000000000033E-2</v>
      </c>
      <c r="M367" s="46"/>
    </row>
    <row r="368" spans="1:13" x14ac:dyDescent="0.4">
      <c r="A368" s="1">
        <f t="shared" si="36"/>
        <v>357</v>
      </c>
      <c r="B368" s="1">
        <f t="shared" si="34"/>
        <v>356.99999999891429</v>
      </c>
      <c r="C368" s="10">
        <f t="shared" si="37"/>
        <v>5.9499999999819044</v>
      </c>
      <c r="D368" s="22">
        <v>45188</v>
      </c>
      <c r="E368" s="15">
        <v>0.61454861111111114</v>
      </c>
      <c r="F368" s="20">
        <v>0</v>
      </c>
      <c r="G368" s="16">
        <v>0.79700000000000004</v>
      </c>
      <c r="H368" s="16">
        <v>31.2</v>
      </c>
      <c r="I368" s="21">
        <f t="shared" si="35"/>
        <v>45188.614548611113</v>
      </c>
      <c r="J368" s="25">
        <f>VLOOKUP(I368,baro!$A$2:$F$1599,5,TRUE)</f>
        <v>0.76</v>
      </c>
      <c r="K368" s="11">
        <f t="shared" si="32"/>
        <v>3.7000000000000033E-2</v>
      </c>
      <c r="L368" s="10">
        <f t="shared" si="33"/>
        <v>6.7000000000000032E-2</v>
      </c>
      <c r="M368" s="46"/>
    </row>
    <row r="369" spans="1:13" x14ac:dyDescent="0.4">
      <c r="A369" s="1">
        <f t="shared" si="36"/>
        <v>358</v>
      </c>
      <c r="B369" s="1">
        <f t="shared" si="34"/>
        <v>357.99999999891128</v>
      </c>
      <c r="C369" s="10">
        <f t="shared" si="37"/>
        <v>5.9666666666485213</v>
      </c>
      <c r="D369" s="22">
        <v>45188</v>
      </c>
      <c r="E369" s="15">
        <v>0.61456018518518518</v>
      </c>
      <c r="F369" s="20">
        <v>0</v>
      </c>
      <c r="G369" s="16">
        <v>0.79700000000000004</v>
      </c>
      <c r="H369" s="16">
        <v>31.2</v>
      </c>
      <c r="I369" s="21">
        <f t="shared" si="35"/>
        <v>45188.614560185182</v>
      </c>
      <c r="J369" s="25">
        <f>VLOOKUP(I369,baro!$A$2:$F$1599,5,TRUE)</f>
        <v>0.76</v>
      </c>
      <c r="K369" s="11">
        <f t="shared" si="32"/>
        <v>3.7000000000000033E-2</v>
      </c>
      <c r="L369" s="10">
        <f t="shared" si="33"/>
        <v>6.7000000000000032E-2</v>
      </c>
      <c r="M369" s="46"/>
    </row>
    <row r="370" spans="1:13" x14ac:dyDescent="0.4">
      <c r="A370" s="1">
        <f t="shared" si="36"/>
        <v>359</v>
      </c>
      <c r="B370" s="1">
        <f t="shared" si="34"/>
        <v>358.99999999890827</v>
      </c>
      <c r="C370" s="10">
        <f t="shared" si="37"/>
        <v>5.9833333333151382</v>
      </c>
      <c r="D370" s="22">
        <v>45188</v>
      </c>
      <c r="E370" s="15">
        <v>0.61457175925925933</v>
      </c>
      <c r="F370" s="20">
        <v>0</v>
      </c>
      <c r="G370" s="16">
        <v>0.79700000000000004</v>
      </c>
      <c r="H370" s="16">
        <v>31.2</v>
      </c>
      <c r="I370" s="21">
        <f t="shared" si="35"/>
        <v>45188.614571759259</v>
      </c>
      <c r="J370" s="25">
        <f>VLOOKUP(I370,baro!$A$2:$F$1599,5,TRUE)</f>
        <v>0.76</v>
      </c>
      <c r="K370" s="11">
        <f t="shared" si="32"/>
        <v>3.7000000000000033E-2</v>
      </c>
      <c r="L370" s="10">
        <f t="shared" si="33"/>
        <v>6.7000000000000032E-2</v>
      </c>
      <c r="M370" s="46"/>
    </row>
    <row r="371" spans="1:13" x14ac:dyDescent="0.4">
      <c r="A371" s="1">
        <f t="shared" si="36"/>
        <v>360</v>
      </c>
      <c r="B371" s="1">
        <f t="shared" si="34"/>
        <v>359.9999999989052</v>
      </c>
      <c r="C371" s="10">
        <f t="shared" si="37"/>
        <v>5.9999999999817533</v>
      </c>
      <c r="D371" s="22">
        <v>45188</v>
      </c>
      <c r="E371" s="15">
        <v>0.61458333333333337</v>
      </c>
      <c r="F371" s="20">
        <v>0</v>
      </c>
      <c r="G371" s="16">
        <v>0.79500000000000004</v>
      </c>
      <c r="H371" s="16">
        <v>31.2</v>
      </c>
      <c r="I371" s="21">
        <f t="shared" si="35"/>
        <v>45188.614583333336</v>
      </c>
      <c r="J371" s="25">
        <f>VLOOKUP(I371,baro!$A$2:$F$1599,5,TRUE)</f>
        <v>0.76</v>
      </c>
      <c r="K371" s="11">
        <f t="shared" si="32"/>
        <v>3.5000000000000031E-2</v>
      </c>
      <c r="L371" s="10">
        <f t="shared" si="33"/>
        <v>6.500000000000003E-2</v>
      </c>
      <c r="M371" s="46"/>
    </row>
    <row r="372" spans="1:13" x14ac:dyDescent="0.4">
      <c r="A372" s="1">
        <f t="shared" si="36"/>
        <v>361</v>
      </c>
      <c r="B372" s="1">
        <f t="shared" si="34"/>
        <v>360.99999999890213</v>
      </c>
      <c r="C372" s="10">
        <f t="shared" si="37"/>
        <v>6.0166666666483684</v>
      </c>
      <c r="D372" s="22">
        <v>45188</v>
      </c>
      <c r="E372" s="15">
        <v>0.61459490740740741</v>
      </c>
      <c r="F372" s="20">
        <v>0</v>
      </c>
      <c r="G372" s="16">
        <v>0.79500000000000004</v>
      </c>
      <c r="H372" s="16">
        <v>31.2</v>
      </c>
      <c r="I372" s="21">
        <f t="shared" si="35"/>
        <v>45188.614594907405</v>
      </c>
      <c r="J372" s="25">
        <f>VLOOKUP(I372,baro!$A$2:$F$1599,5,TRUE)</f>
        <v>0.76</v>
      </c>
      <c r="K372" s="11">
        <f t="shared" si="32"/>
        <v>3.5000000000000031E-2</v>
      </c>
      <c r="L372" s="10">
        <f t="shared" si="33"/>
        <v>6.500000000000003E-2</v>
      </c>
      <c r="M372" s="46"/>
    </row>
    <row r="373" spans="1:13" x14ac:dyDescent="0.4">
      <c r="A373" s="1">
        <f t="shared" si="36"/>
        <v>362</v>
      </c>
      <c r="B373" s="1">
        <f t="shared" si="34"/>
        <v>361.99999999889911</v>
      </c>
      <c r="C373" s="10">
        <f t="shared" si="37"/>
        <v>6.0333333333149852</v>
      </c>
      <c r="D373" s="22">
        <v>45188</v>
      </c>
      <c r="E373" s="15">
        <v>0.61460648148148145</v>
      </c>
      <c r="F373" s="20">
        <v>0</v>
      </c>
      <c r="G373" s="16">
        <v>0.79500000000000004</v>
      </c>
      <c r="H373" s="16">
        <v>31.2</v>
      </c>
      <c r="I373" s="21">
        <f t="shared" si="35"/>
        <v>45188.614606481482</v>
      </c>
      <c r="J373" s="25">
        <f>VLOOKUP(I373,baro!$A$2:$F$1599,5,TRUE)</f>
        <v>0.76</v>
      </c>
      <c r="K373" s="11">
        <f t="shared" si="32"/>
        <v>3.5000000000000031E-2</v>
      </c>
      <c r="L373" s="10">
        <f t="shared" si="33"/>
        <v>6.500000000000003E-2</v>
      </c>
      <c r="M373" s="46"/>
    </row>
    <row r="374" spans="1:13" x14ac:dyDescent="0.4">
      <c r="A374" s="1">
        <f t="shared" si="36"/>
        <v>363</v>
      </c>
      <c r="B374" s="1">
        <f t="shared" si="34"/>
        <v>362.9999999988961</v>
      </c>
      <c r="C374" s="10">
        <f t="shared" si="37"/>
        <v>6.0499999999816021</v>
      </c>
      <c r="D374" s="22">
        <v>45188</v>
      </c>
      <c r="E374" s="15">
        <v>0.61461805555555549</v>
      </c>
      <c r="F374" s="20">
        <v>0</v>
      </c>
      <c r="G374" s="16">
        <v>0.79500000000000004</v>
      </c>
      <c r="H374" s="16">
        <v>31.2</v>
      </c>
      <c r="I374" s="21">
        <f t="shared" si="35"/>
        <v>45188.614618055559</v>
      </c>
      <c r="J374" s="25">
        <f>VLOOKUP(I374,baro!$A$2:$F$1599,5,TRUE)</f>
        <v>0.76</v>
      </c>
      <c r="K374" s="11">
        <f t="shared" si="32"/>
        <v>3.5000000000000031E-2</v>
      </c>
      <c r="L374" s="10">
        <f t="shared" si="33"/>
        <v>6.500000000000003E-2</v>
      </c>
      <c r="M374" s="46"/>
    </row>
    <row r="375" spans="1:13" x14ac:dyDescent="0.4">
      <c r="A375" s="1">
        <f t="shared" si="36"/>
        <v>364</v>
      </c>
      <c r="B375" s="1">
        <f t="shared" si="34"/>
        <v>363.99999999889303</v>
      </c>
      <c r="C375" s="10">
        <f t="shared" si="37"/>
        <v>6.0666666666482172</v>
      </c>
      <c r="D375" s="22">
        <v>45188</v>
      </c>
      <c r="E375" s="15">
        <v>0.61462962962962964</v>
      </c>
      <c r="F375" s="20">
        <v>0</v>
      </c>
      <c r="G375" s="16">
        <v>0.79400000000000004</v>
      </c>
      <c r="H375" s="16">
        <v>31.2</v>
      </c>
      <c r="I375" s="21">
        <f t="shared" si="35"/>
        <v>45188.614629629628</v>
      </c>
      <c r="J375" s="25">
        <f>VLOOKUP(I375,baro!$A$2:$F$1599,5,TRUE)</f>
        <v>0.76</v>
      </c>
      <c r="K375" s="11">
        <f t="shared" si="32"/>
        <v>3.400000000000003E-2</v>
      </c>
      <c r="L375" s="10">
        <f t="shared" si="33"/>
        <v>6.4000000000000029E-2</v>
      </c>
      <c r="M375" s="46"/>
    </row>
    <row r="376" spans="1:13" x14ac:dyDescent="0.4">
      <c r="A376" s="1">
        <f t="shared" si="36"/>
        <v>365</v>
      </c>
      <c r="B376" s="1">
        <f t="shared" si="34"/>
        <v>364.99999999888996</v>
      </c>
      <c r="C376" s="10">
        <f t="shared" si="37"/>
        <v>6.0833333333148323</v>
      </c>
      <c r="D376" s="22">
        <v>45188</v>
      </c>
      <c r="E376" s="15">
        <v>0.61464120370370368</v>
      </c>
      <c r="F376" s="20">
        <v>0</v>
      </c>
      <c r="G376" s="16">
        <v>0.79200000000000004</v>
      </c>
      <c r="H376" s="16">
        <v>31.1</v>
      </c>
      <c r="I376" s="21">
        <f t="shared" si="35"/>
        <v>45188.614641203705</v>
      </c>
      <c r="J376" s="25">
        <f>VLOOKUP(I376,baro!$A$2:$F$1599,5,TRUE)</f>
        <v>0.76</v>
      </c>
      <c r="K376" s="11">
        <f t="shared" si="32"/>
        <v>3.2000000000000028E-2</v>
      </c>
      <c r="L376" s="10">
        <f t="shared" si="33"/>
        <v>6.2000000000000027E-2</v>
      </c>
      <c r="M376" s="46"/>
    </row>
    <row r="377" spans="1:13" x14ac:dyDescent="0.4">
      <c r="A377" s="1">
        <f t="shared" si="36"/>
        <v>366</v>
      </c>
      <c r="B377" s="1">
        <f t="shared" si="34"/>
        <v>365.99999999888695</v>
      </c>
      <c r="C377" s="10">
        <f t="shared" si="37"/>
        <v>6.0999999999814492</v>
      </c>
      <c r="D377" s="22">
        <v>45188</v>
      </c>
      <c r="E377" s="15">
        <v>0.61465277777777783</v>
      </c>
      <c r="F377" s="20">
        <v>0</v>
      </c>
      <c r="G377" s="16">
        <v>0.79100000000000004</v>
      </c>
      <c r="H377" s="16">
        <v>31.1</v>
      </c>
      <c r="I377" s="21">
        <f t="shared" si="35"/>
        <v>45188.614652777775</v>
      </c>
      <c r="J377" s="25">
        <f>VLOOKUP(I377,baro!$A$2:$F$1599,5,TRUE)</f>
        <v>0.76</v>
      </c>
      <c r="K377" s="11">
        <f t="shared" si="32"/>
        <v>3.1000000000000028E-2</v>
      </c>
      <c r="L377" s="10">
        <f t="shared" si="33"/>
        <v>6.1000000000000026E-2</v>
      </c>
      <c r="M377" s="46"/>
    </row>
    <row r="378" spans="1:13" x14ac:dyDescent="0.4">
      <c r="A378" s="1">
        <f t="shared" si="36"/>
        <v>367</v>
      </c>
      <c r="B378" s="1">
        <f t="shared" si="34"/>
        <v>366.99999999888394</v>
      </c>
      <c r="C378" s="10">
        <f t="shared" si="37"/>
        <v>6.116666666648066</v>
      </c>
      <c r="D378" s="22">
        <v>45188</v>
      </c>
      <c r="E378" s="15">
        <v>0.61466435185185186</v>
      </c>
      <c r="F378" s="20">
        <v>0</v>
      </c>
      <c r="G378" s="16">
        <v>0.79100000000000004</v>
      </c>
      <c r="H378" s="16">
        <v>31.1</v>
      </c>
      <c r="I378" s="21">
        <f t="shared" si="35"/>
        <v>45188.614664351851</v>
      </c>
      <c r="J378" s="25">
        <f>VLOOKUP(I378,baro!$A$2:$F$1599,5,TRUE)</f>
        <v>0.75900000000000001</v>
      </c>
      <c r="K378" s="11">
        <f t="shared" si="32"/>
        <v>3.2000000000000028E-2</v>
      </c>
      <c r="L378" s="10">
        <f t="shared" si="33"/>
        <v>6.2000000000000027E-2</v>
      </c>
      <c r="M378" s="46"/>
    </row>
    <row r="379" spans="1:13" x14ac:dyDescent="0.4">
      <c r="A379" s="1">
        <f t="shared" si="36"/>
        <v>368</v>
      </c>
      <c r="B379" s="1">
        <f t="shared" si="34"/>
        <v>367.99999999888087</v>
      </c>
      <c r="C379" s="10">
        <f t="shared" si="37"/>
        <v>6.1333333333146811</v>
      </c>
      <c r="D379" s="22">
        <v>45188</v>
      </c>
      <c r="E379" s="15">
        <v>0.6146759259259259</v>
      </c>
      <c r="F379" s="20">
        <v>0</v>
      </c>
      <c r="G379" s="16">
        <v>0.79100000000000004</v>
      </c>
      <c r="H379" s="16">
        <v>31.1</v>
      </c>
      <c r="I379" s="21">
        <f t="shared" si="35"/>
        <v>45188.614675925928</v>
      </c>
      <c r="J379" s="25">
        <f>VLOOKUP(I379,baro!$A$2:$F$1599,5,TRUE)</f>
        <v>0.75900000000000001</v>
      </c>
      <c r="K379" s="11">
        <f t="shared" si="32"/>
        <v>3.2000000000000028E-2</v>
      </c>
      <c r="L379" s="10">
        <f t="shared" si="33"/>
        <v>6.2000000000000027E-2</v>
      </c>
      <c r="M379" s="46"/>
    </row>
    <row r="380" spans="1:13" x14ac:dyDescent="0.4">
      <c r="A380" s="1">
        <f t="shared" si="36"/>
        <v>369</v>
      </c>
      <c r="B380" s="1">
        <f t="shared" si="34"/>
        <v>368.9999999988778</v>
      </c>
      <c r="C380" s="10">
        <f t="shared" si="37"/>
        <v>6.1499999999812962</v>
      </c>
      <c r="D380" s="22">
        <v>45188</v>
      </c>
      <c r="E380" s="15">
        <v>0.61468749999999994</v>
      </c>
      <c r="F380" s="20">
        <v>0</v>
      </c>
      <c r="G380" s="16">
        <v>0.79100000000000004</v>
      </c>
      <c r="H380" s="16">
        <v>31.1</v>
      </c>
      <c r="I380" s="21">
        <f t="shared" si="35"/>
        <v>45188.614687499998</v>
      </c>
      <c r="J380" s="25">
        <f>VLOOKUP(I380,baro!$A$2:$F$1599,5,TRUE)</f>
        <v>0.76</v>
      </c>
      <c r="K380" s="11">
        <f t="shared" si="32"/>
        <v>3.1000000000000028E-2</v>
      </c>
      <c r="L380" s="10">
        <f t="shared" si="33"/>
        <v>6.1000000000000026E-2</v>
      </c>
      <c r="M380" s="46"/>
    </row>
    <row r="381" spans="1:13" x14ac:dyDescent="0.4">
      <c r="A381" s="1">
        <f t="shared" si="36"/>
        <v>370</v>
      </c>
      <c r="B381" s="1">
        <f t="shared" si="34"/>
        <v>369.99999999887478</v>
      </c>
      <c r="C381" s="10">
        <f t="shared" si="37"/>
        <v>6.1666666666479131</v>
      </c>
      <c r="D381" s="22">
        <v>45188</v>
      </c>
      <c r="E381" s="15">
        <v>0.61469907407407409</v>
      </c>
      <c r="F381" s="20">
        <v>0</v>
      </c>
      <c r="G381" s="16">
        <v>0.78900000000000003</v>
      </c>
      <c r="H381" s="16">
        <v>31.1</v>
      </c>
      <c r="I381" s="21">
        <f t="shared" si="35"/>
        <v>45188.614699074074</v>
      </c>
      <c r="J381" s="25">
        <f>VLOOKUP(I381,baro!$A$2:$F$1599,5,TRUE)</f>
        <v>0.76</v>
      </c>
      <c r="K381" s="11">
        <f t="shared" si="32"/>
        <v>2.9000000000000026E-2</v>
      </c>
      <c r="L381" s="10">
        <f t="shared" si="33"/>
        <v>5.9000000000000025E-2</v>
      </c>
      <c r="M381" s="46"/>
    </row>
    <row r="382" spans="1:13" x14ac:dyDescent="0.4">
      <c r="A382" s="1">
        <f t="shared" si="36"/>
        <v>371</v>
      </c>
      <c r="B382" s="1">
        <f t="shared" si="34"/>
        <v>370.99999999887177</v>
      </c>
      <c r="C382" s="10">
        <f t="shared" si="37"/>
        <v>6.1833333333145299</v>
      </c>
      <c r="D382" s="22">
        <v>45188</v>
      </c>
      <c r="E382" s="15">
        <v>0.61471064814814813</v>
      </c>
      <c r="F382" s="20">
        <v>0</v>
      </c>
      <c r="G382" s="16">
        <v>0.78900000000000003</v>
      </c>
      <c r="H382" s="16">
        <v>31.1</v>
      </c>
      <c r="I382" s="21">
        <f t="shared" si="35"/>
        <v>45188.614710648151</v>
      </c>
      <c r="J382" s="25">
        <f>VLOOKUP(I382,baro!$A$2:$F$1599,5,TRUE)</f>
        <v>0.76</v>
      </c>
      <c r="K382" s="11">
        <f t="shared" si="32"/>
        <v>2.9000000000000026E-2</v>
      </c>
      <c r="L382" s="10">
        <f t="shared" si="33"/>
        <v>5.9000000000000025E-2</v>
      </c>
      <c r="M382" s="46"/>
    </row>
    <row r="383" spans="1:13" x14ac:dyDescent="0.4">
      <c r="A383" s="1">
        <f t="shared" si="36"/>
        <v>372</v>
      </c>
      <c r="B383" s="1">
        <f t="shared" si="34"/>
        <v>371.9999999988687</v>
      </c>
      <c r="C383" s="10">
        <f t="shared" si="37"/>
        <v>6.199999999981145</v>
      </c>
      <c r="D383" s="22">
        <v>45188</v>
      </c>
      <c r="E383" s="15">
        <v>0.61472222222222228</v>
      </c>
      <c r="F383" s="20">
        <v>0</v>
      </c>
      <c r="G383" s="16">
        <v>0.78900000000000003</v>
      </c>
      <c r="H383" s="16">
        <v>31.1</v>
      </c>
      <c r="I383" s="21">
        <f t="shared" si="35"/>
        <v>45188.614722222221</v>
      </c>
      <c r="J383" s="25">
        <f>VLOOKUP(I383,baro!$A$2:$F$1599,5,TRUE)</f>
        <v>0.75900000000000001</v>
      </c>
      <c r="K383" s="11">
        <f t="shared" si="32"/>
        <v>3.0000000000000027E-2</v>
      </c>
      <c r="L383" s="10">
        <f t="shared" si="33"/>
        <v>6.0000000000000026E-2</v>
      </c>
      <c r="M383" s="46"/>
    </row>
    <row r="384" spans="1:13" x14ac:dyDescent="0.4">
      <c r="A384" s="1">
        <f t="shared" si="36"/>
        <v>373</v>
      </c>
      <c r="B384" s="1">
        <f t="shared" si="34"/>
        <v>372.99999999886563</v>
      </c>
      <c r="C384" s="10">
        <f t="shared" si="37"/>
        <v>6.2166666666477601</v>
      </c>
      <c r="D384" s="22">
        <v>45188</v>
      </c>
      <c r="E384" s="15">
        <v>0.61473379629629632</v>
      </c>
      <c r="F384" s="20">
        <v>0</v>
      </c>
      <c r="G384" s="16">
        <v>0.78900000000000003</v>
      </c>
      <c r="H384" s="16">
        <v>31.1</v>
      </c>
      <c r="I384" s="21">
        <f t="shared" si="35"/>
        <v>45188.614733796298</v>
      </c>
      <c r="J384" s="25">
        <f>VLOOKUP(I384,baro!$A$2:$F$1599,5,TRUE)</f>
        <v>0.76</v>
      </c>
      <c r="K384" s="11">
        <f t="shared" si="32"/>
        <v>2.9000000000000026E-2</v>
      </c>
      <c r="L384" s="10">
        <f t="shared" si="33"/>
        <v>5.9000000000000025E-2</v>
      </c>
      <c r="M384" s="46"/>
    </row>
    <row r="385" spans="1:13" x14ac:dyDescent="0.4">
      <c r="A385" s="1">
        <f t="shared" si="36"/>
        <v>374</v>
      </c>
      <c r="B385" s="1">
        <f t="shared" si="34"/>
        <v>373.99999999886262</v>
      </c>
      <c r="C385" s="10">
        <f t="shared" si="37"/>
        <v>6.233333333314377</v>
      </c>
      <c r="D385" s="22">
        <v>45188</v>
      </c>
      <c r="E385" s="15">
        <v>0.61474537037037036</v>
      </c>
      <c r="F385" s="20">
        <v>0</v>
      </c>
      <c r="G385" s="16">
        <v>0.78800000000000003</v>
      </c>
      <c r="H385" s="16">
        <v>31.1</v>
      </c>
      <c r="I385" s="21">
        <f t="shared" si="35"/>
        <v>45188.614745370367</v>
      </c>
      <c r="J385" s="25">
        <f>VLOOKUP(I385,baro!$A$2:$F$1599,5,TRUE)</f>
        <v>0.76</v>
      </c>
      <c r="K385" s="11">
        <f t="shared" si="32"/>
        <v>2.8000000000000025E-2</v>
      </c>
      <c r="L385" s="10">
        <f t="shared" si="33"/>
        <v>5.8000000000000024E-2</v>
      </c>
      <c r="M385" s="46"/>
    </row>
    <row r="386" spans="1:13" x14ac:dyDescent="0.4">
      <c r="A386" s="1">
        <f t="shared" si="36"/>
        <v>375</v>
      </c>
      <c r="B386" s="1">
        <f t="shared" si="34"/>
        <v>374.99999999885961</v>
      </c>
      <c r="C386" s="10">
        <f t="shared" si="37"/>
        <v>6.2499999999809939</v>
      </c>
      <c r="D386" s="22">
        <v>45188</v>
      </c>
      <c r="E386" s="15">
        <v>0.6147569444444444</v>
      </c>
      <c r="F386" s="20">
        <v>0</v>
      </c>
      <c r="G386" s="16">
        <v>0.78800000000000003</v>
      </c>
      <c r="H386" s="16">
        <v>31.1</v>
      </c>
      <c r="I386" s="21">
        <f t="shared" si="35"/>
        <v>45188.614756944444</v>
      </c>
      <c r="J386" s="25">
        <f>VLOOKUP(I386,baro!$A$2:$F$1599,5,TRUE)</f>
        <v>0.75900000000000001</v>
      </c>
      <c r="K386" s="11">
        <f t="shared" si="32"/>
        <v>2.9000000000000026E-2</v>
      </c>
      <c r="L386" s="10">
        <f t="shared" si="33"/>
        <v>5.9000000000000025E-2</v>
      </c>
      <c r="M386" s="46"/>
    </row>
    <row r="387" spans="1:13" x14ac:dyDescent="0.4">
      <c r="A387" s="1">
        <f t="shared" si="36"/>
        <v>376</v>
      </c>
      <c r="B387" s="1">
        <f t="shared" si="34"/>
        <v>375.99999999885654</v>
      </c>
      <c r="C387" s="10">
        <f t="shared" si="37"/>
        <v>6.266666666647609</v>
      </c>
      <c r="D387" s="22">
        <v>45188</v>
      </c>
      <c r="E387" s="15">
        <v>0.61476851851851855</v>
      </c>
      <c r="F387" s="20">
        <v>0</v>
      </c>
      <c r="G387" s="16">
        <v>0.78600000000000003</v>
      </c>
      <c r="H387" s="16">
        <v>31.1</v>
      </c>
      <c r="I387" s="21">
        <f t="shared" si="35"/>
        <v>45188.614768518521</v>
      </c>
      <c r="J387" s="25">
        <f>VLOOKUP(I387,baro!$A$2:$F$1599,5,TRUE)</f>
        <v>0.76</v>
      </c>
      <c r="K387" s="11">
        <f t="shared" si="32"/>
        <v>2.6000000000000023E-2</v>
      </c>
      <c r="L387" s="10">
        <f t="shared" si="33"/>
        <v>5.6000000000000022E-2</v>
      </c>
      <c r="M387" s="46"/>
    </row>
    <row r="388" spans="1:13" x14ac:dyDescent="0.4">
      <c r="A388" s="1">
        <f t="shared" si="36"/>
        <v>377</v>
      </c>
      <c r="B388" s="1">
        <f t="shared" si="34"/>
        <v>376.99999999885347</v>
      </c>
      <c r="C388" s="10">
        <f t="shared" si="37"/>
        <v>6.2833333333142241</v>
      </c>
      <c r="D388" s="22">
        <v>45188</v>
      </c>
      <c r="E388" s="15">
        <v>0.61478009259259259</v>
      </c>
      <c r="F388" s="20">
        <v>0</v>
      </c>
      <c r="G388" s="16">
        <v>0.78600000000000003</v>
      </c>
      <c r="H388" s="16">
        <v>31.1</v>
      </c>
      <c r="I388" s="21">
        <f t="shared" si="35"/>
        <v>45188.61478009259</v>
      </c>
      <c r="J388" s="25">
        <f>VLOOKUP(I388,baro!$A$2:$F$1599,5,TRUE)</f>
        <v>0.75900000000000001</v>
      </c>
      <c r="K388" s="11">
        <f t="shared" si="32"/>
        <v>2.7000000000000024E-2</v>
      </c>
      <c r="L388" s="10">
        <f t="shared" si="33"/>
        <v>5.7000000000000023E-2</v>
      </c>
      <c r="M388" s="46"/>
    </row>
    <row r="389" spans="1:13" x14ac:dyDescent="0.4">
      <c r="A389" s="1">
        <f t="shared" si="36"/>
        <v>378</v>
      </c>
      <c r="B389" s="1">
        <f t="shared" si="34"/>
        <v>377.99999999885046</v>
      </c>
      <c r="C389" s="10">
        <f t="shared" si="37"/>
        <v>6.2999999999808409</v>
      </c>
      <c r="D389" s="22">
        <v>45188</v>
      </c>
      <c r="E389" s="15">
        <v>0.61479166666666674</v>
      </c>
      <c r="F389" s="20">
        <v>0</v>
      </c>
      <c r="G389" s="16">
        <v>0.78600000000000003</v>
      </c>
      <c r="H389" s="16">
        <v>31.1</v>
      </c>
      <c r="I389" s="21">
        <f t="shared" si="35"/>
        <v>45188.614791666667</v>
      </c>
      <c r="J389" s="25">
        <f>VLOOKUP(I389,baro!$A$2:$F$1599,5,TRUE)</f>
        <v>0.76</v>
      </c>
      <c r="K389" s="11">
        <f t="shared" si="32"/>
        <v>2.6000000000000023E-2</v>
      </c>
      <c r="L389" s="10">
        <f t="shared" si="33"/>
        <v>5.6000000000000022E-2</v>
      </c>
      <c r="M389" s="46"/>
    </row>
    <row r="390" spans="1:13" x14ac:dyDescent="0.4">
      <c r="A390" s="1">
        <f t="shared" si="36"/>
        <v>379</v>
      </c>
      <c r="B390" s="1">
        <f t="shared" si="34"/>
        <v>378.99999999884744</v>
      </c>
      <c r="C390" s="10">
        <f t="shared" si="37"/>
        <v>6.3166666666474578</v>
      </c>
      <c r="D390" s="22">
        <v>45188</v>
      </c>
      <c r="E390" s="15">
        <v>0.61480324074074078</v>
      </c>
      <c r="F390" s="20">
        <v>0</v>
      </c>
      <c r="G390" s="16">
        <v>0.78500000000000003</v>
      </c>
      <c r="H390" s="16">
        <v>31.1</v>
      </c>
      <c r="I390" s="21">
        <f t="shared" si="35"/>
        <v>45188.614803240744</v>
      </c>
      <c r="J390" s="25">
        <f>VLOOKUP(I390,baro!$A$2:$F$1599,5,TRUE)</f>
        <v>0.76</v>
      </c>
      <c r="K390" s="11">
        <f t="shared" si="32"/>
        <v>2.5000000000000022E-2</v>
      </c>
      <c r="L390" s="10">
        <f t="shared" si="33"/>
        <v>5.5000000000000021E-2</v>
      </c>
      <c r="M390" s="46"/>
    </row>
    <row r="391" spans="1:13" x14ac:dyDescent="0.4">
      <c r="A391" s="1">
        <f t="shared" si="36"/>
        <v>380</v>
      </c>
      <c r="B391" s="1">
        <f t="shared" si="34"/>
        <v>379.99999999884437</v>
      </c>
      <c r="C391" s="10">
        <f t="shared" si="37"/>
        <v>6.3333333333140729</v>
      </c>
      <c r="D391" s="22">
        <v>45188</v>
      </c>
      <c r="E391" s="15">
        <v>0.61481481481481481</v>
      </c>
      <c r="F391" s="20">
        <v>0</v>
      </c>
      <c r="G391" s="16">
        <v>0.78500000000000003</v>
      </c>
      <c r="H391" s="16">
        <v>31.1</v>
      </c>
      <c r="I391" s="21">
        <f t="shared" si="35"/>
        <v>45188.614814814813</v>
      </c>
      <c r="J391" s="25">
        <f>VLOOKUP(I391,baro!$A$2:$F$1599,5,TRUE)</f>
        <v>0.76</v>
      </c>
      <c r="K391" s="11">
        <f t="shared" si="32"/>
        <v>2.5000000000000022E-2</v>
      </c>
      <c r="L391" s="10">
        <f t="shared" si="33"/>
        <v>5.5000000000000021E-2</v>
      </c>
      <c r="M391" s="46"/>
    </row>
    <row r="392" spans="1:13" x14ac:dyDescent="0.4">
      <c r="A392" s="1">
        <f t="shared" si="36"/>
        <v>381</v>
      </c>
      <c r="B392" s="1">
        <f t="shared" si="34"/>
        <v>380.9999999988413</v>
      </c>
      <c r="C392" s="10">
        <f t="shared" si="37"/>
        <v>6.349999999980688</v>
      </c>
      <c r="D392" s="22">
        <v>45188</v>
      </c>
      <c r="E392" s="15">
        <v>0.61482638888888885</v>
      </c>
      <c r="F392" s="20">
        <v>0</v>
      </c>
      <c r="G392" s="16">
        <v>0.78500000000000003</v>
      </c>
      <c r="H392" s="16">
        <v>31.1</v>
      </c>
      <c r="I392" s="21">
        <f t="shared" si="35"/>
        <v>45188.61482638889</v>
      </c>
      <c r="J392" s="25">
        <f>VLOOKUP(I392,baro!$A$2:$F$1599,5,TRUE)</f>
        <v>0.75900000000000001</v>
      </c>
      <c r="K392" s="11">
        <f t="shared" si="32"/>
        <v>2.6000000000000023E-2</v>
      </c>
      <c r="L392" s="10">
        <f t="shared" si="33"/>
        <v>5.6000000000000022E-2</v>
      </c>
      <c r="M392" s="46"/>
    </row>
    <row r="393" spans="1:13" x14ac:dyDescent="0.4">
      <c r="A393" s="1">
        <f t="shared" si="36"/>
        <v>382</v>
      </c>
      <c r="B393" s="1">
        <f t="shared" si="34"/>
        <v>381.99999999883829</v>
      </c>
      <c r="C393" s="10">
        <f t="shared" si="37"/>
        <v>6.3666666666473049</v>
      </c>
      <c r="D393" s="22">
        <v>45188</v>
      </c>
      <c r="E393" s="15">
        <v>0.61483796296296289</v>
      </c>
      <c r="F393" s="20">
        <v>0</v>
      </c>
      <c r="G393" s="16">
        <v>0.78500000000000003</v>
      </c>
      <c r="H393" s="16">
        <v>31.1</v>
      </c>
      <c r="I393" s="21">
        <f t="shared" si="35"/>
        <v>45188.614837962959</v>
      </c>
      <c r="J393" s="25">
        <f>VLOOKUP(I393,baro!$A$2:$F$1599,5,TRUE)</f>
        <v>0.76</v>
      </c>
      <c r="K393" s="11">
        <f t="shared" si="32"/>
        <v>2.5000000000000022E-2</v>
      </c>
      <c r="L393" s="10">
        <f t="shared" si="33"/>
        <v>5.5000000000000021E-2</v>
      </c>
      <c r="M393" s="46"/>
    </row>
    <row r="394" spans="1:13" x14ac:dyDescent="0.4">
      <c r="A394" s="1">
        <f t="shared" si="36"/>
        <v>383</v>
      </c>
      <c r="B394" s="1">
        <f t="shared" si="34"/>
        <v>382.99999999883528</v>
      </c>
      <c r="C394" s="10">
        <f t="shared" si="37"/>
        <v>6.3833333333139217</v>
      </c>
      <c r="D394" s="22">
        <v>45188</v>
      </c>
      <c r="E394" s="15">
        <v>0.61484953703703704</v>
      </c>
      <c r="F394" s="20">
        <v>0</v>
      </c>
      <c r="G394" s="16">
        <v>0.78500000000000003</v>
      </c>
      <c r="H394" s="16">
        <v>31.1</v>
      </c>
      <c r="I394" s="21">
        <f t="shared" si="35"/>
        <v>45188.614849537036</v>
      </c>
      <c r="J394" s="25">
        <f>VLOOKUP(I394,baro!$A$2:$F$1599,5,TRUE)</f>
        <v>0.76</v>
      </c>
      <c r="K394" s="11">
        <f t="shared" si="32"/>
        <v>2.5000000000000022E-2</v>
      </c>
      <c r="L394" s="10">
        <f t="shared" si="33"/>
        <v>5.5000000000000021E-2</v>
      </c>
      <c r="M394" s="46"/>
    </row>
    <row r="395" spans="1:13" x14ac:dyDescent="0.4">
      <c r="A395" s="1">
        <f t="shared" si="36"/>
        <v>384</v>
      </c>
      <c r="B395" s="1">
        <f t="shared" si="34"/>
        <v>383.99999999883221</v>
      </c>
      <c r="C395" s="10">
        <f t="shared" si="37"/>
        <v>6.3999999999805368</v>
      </c>
      <c r="D395" s="22">
        <v>45188</v>
      </c>
      <c r="E395" s="15">
        <v>0.61486111111111108</v>
      </c>
      <c r="F395" s="20">
        <v>0</v>
      </c>
      <c r="G395" s="16">
        <v>0.78300000000000003</v>
      </c>
      <c r="H395" s="16">
        <v>31.1</v>
      </c>
      <c r="I395" s="21">
        <f t="shared" si="35"/>
        <v>45188.614861111113</v>
      </c>
      <c r="J395" s="25">
        <f>VLOOKUP(I395,baro!$A$2:$F$1599,5,TRUE)</f>
        <v>0.76</v>
      </c>
      <c r="K395" s="11">
        <f t="shared" ref="K395:K421" si="38">G395-J395</f>
        <v>2.300000000000002E-2</v>
      </c>
      <c r="L395" s="10">
        <f t="shared" ref="L395:L421" si="39">IF(K395&lt;0,"-",$B$2+K395)</f>
        <v>5.3000000000000019E-2</v>
      </c>
      <c r="M395" s="46"/>
    </row>
    <row r="396" spans="1:13" x14ac:dyDescent="0.4">
      <c r="A396" s="1">
        <f t="shared" si="36"/>
        <v>385</v>
      </c>
      <c r="B396" s="1">
        <f t="shared" ref="B396:B421" si="40">A396*$F$3</f>
        <v>384.99999999882914</v>
      </c>
      <c r="C396" s="10">
        <f t="shared" si="37"/>
        <v>6.4166666666471519</v>
      </c>
      <c r="D396" s="22">
        <v>45188</v>
      </c>
      <c r="E396" s="15">
        <v>0.61487268518518523</v>
      </c>
      <c r="F396" s="20">
        <v>0</v>
      </c>
      <c r="G396" s="16">
        <v>0.78300000000000003</v>
      </c>
      <c r="H396" s="16">
        <v>31.1</v>
      </c>
      <c r="I396" s="21">
        <f t="shared" ref="I396:I421" si="41">D396+E396+F396/24/60/60/1000</f>
        <v>45188.614872685182</v>
      </c>
      <c r="J396" s="25">
        <f>VLOOKUP(I396,baro!$A$2:$F$1599,5,TRUE)</f>
        <v>0.76</v>
      </c>
      <c r="K396" s="11">
        <f t="shared" si="38"/>
        <v>2.300000000000002E-2</v>
      </c>
      <c r="L396" s="10">
        <f t="shared" si="39"/>
        <v>5.3000000000000019E-2</v>
      </c>
      <c r="M396" s="46"/>
    </row>
    <row r="397" spans="1:13" x14ac:dyDescent="0.4">
      <c r="A397" s="1">
        <f t="shared" ref="A397:A420" si="42">A396+1</f>
        <v>386</v>
      </c>
      <c r="B397" s="1">
        <f t="shared" si="40"/>
        <v>385.99999999882613</v>
      </c>
      <c r="C397" s="10">
        <f t="shared" ref="C397:C421" si="43">B397/60</f>
        <v>6.4333333333137688</v>
      </c>
      <c r="D397" s="22">
        <v>45188</v>
      </c>
      <c r="E397" s="15">
        <v>0.61488425925925927</v>
      </c>
      <c r="F397" s="20">
        <v>0</v>
      </c>
      <c r="G397" s="16">
        <v>0.78300000000000003</v>
      </c>
      <c r="H397" s="16">
        <v>31.1</v>
      </c>
      <c r="I397" s="21">
        <f t="shared" si="41"/>
        <v>45188.614884259259</v>
      </c>
      <c r="J397" s="25">
        <f>VLOOKUP(I397,baro!$A$2:$F$1599,5,TRUE)</f>
        <v>0.76</v>
      </c>
      <c r="K397" s="11">
        <f t="shared" si="38"/>
        <v>2.300000000000002E-2</v>
      </c>
      <c r="L397" s="10">
        <f t="shared" si="39"/>
        <v>5.3000000000000019E-2</v>
      </c>
      <c r="M397" s="46"/>
    </row>
    <row r="398" spans="1:13" x14ac:dyDescent="0.4">
      <c r="A398" s="1">
        <f t="shared" si="42"/>
        <v>387</v>
      </c>
      <c r="B398" s="1">
        <f t="shared" si="40"/>
        <v>386.99999999882311</v>
      </c>
      <c r="C398" s="10">
        <f t="shared" si="43"/>
        <v>6.4499999999803856</v>
      </c>
      <c r="D398" s="22">
        <v>45188</v>
      </c>
      <c r="E398" s="15">
        <v>0.61489583333333331</v>
      </c>
      <c r="F398" s="20">
        <v>0</v>
      </c>
      <c r="G398" s="16">
        <v>0.78200000000000003</v>
      </c>
      <c r="H398" s="16">
        <v>31.1</v>
      </c>
      <c r="I398" s="21">
        <f t="shared" si="41"/>
        <v>45188.614895833336</v>
      </c>
      <c r="J398" s="25">
        <f>VLOOKUP(I398,baro!$A$2:$F$1599,5,TRUE)</f>
        <v>0.76</v>
      </c>
      <c r="K398" s="11">
        <f t="shared" si="38"/>
        <v>2.200000000000002E-2</v>
      </c>
      <c r="L398" s="10">
        <f t="shared" si="39"/>
        <v>5.2000000000000018E-2</v>
      </c>
      <c r="M398" s="46"/>
    </row>
    <row r="399" spans="1:13" x14ac:dyDescent="0.4">
      <c r="A399" s="1">
        <f t="shared" si="42"/>
        <v>388</v>
      </c>
      <c r="B399" s="1">
        <f t="shared" si="40"/>
        <v>387.99999999882004</v>
      </c>
      <c r="C399" s="10">
        <f t="shared" si="43"/>
        <v>6.4666666666470007</v>
      </c>
      <c r="D399" s="22">
        <v>45188</v>
      </c>
      <c r="E399" s="15">
        <v>0.61490740740740735</v>
      </c>
      <c r="F399" s="20">
        <v>0</v>
      </c>
      <c r="G399" s="16">
        <v>0.78200000000000003</v>
      </c>
      <c r="H399" s="16">
        <v>31.1</v>
      </c>
      <c r="I399" s="21">
        <f t="shared" si="41"/>
        <v>45188.614907407406</v>
      </c>
      <c r="J399" s="25">
        <f>VLOOKUP(I399,baro!$A$2:$F$1599,5,TRUE)</f>
        <v>0.76</v>
      </c>
      <c r="K399" s="11">
        <f t="shared" si="38"/>
        <v>2.200000000000002E-2</v>
      </c>
      <c r="L399" s="10">
        <f t="shared" si="39"/>
        <v>5.2000000000000018E-2</v>
      </c>
      <c r="M399" s="46"/>
    </row>
    <row r="400" spans="1:13" x14ac:dyDescent="0.4">
      <c r="A400" s="1">
        <f t="shared" si="42"/>
        <v>389</v>
      </c>
      <c r="B400" s="1">
        <f t="shared" si="40"/>
        <v>388.99999999881697</v>
      </c>
      <c r="C400" s="10">
        <f t="shared" si="43"/>
        <v>6.4833333333136158</v>
      </c>
      <c r="D400" s="22">
        <v>45188</v>
      </c>
      <c r="E400" s="15">
        <v>0.6149189814814815</v>
      </c>
      <c r="F400" s="20">
        <v>0</v>
      </c>
      <c r="G400" s="16">
        <v>0.78200000000000003</v>
      </c>
      <c r="H400" s="16">
        <v>31.1</v>
      </c>
      <c r="I400" s="21">
        <f t="shared" si="41"/>
        <v>45188.614918981482</v>
      </c>
      <c r="J400" s="25">
        <f>VLOOKUP(I400,baro!$A$2:$F$1599,5,TRUE)</f>
        <v>0.76</v>
      </c>
      <c r="K400" s="11">
        <f t="shared" si="38"/>
        <v>2.200000000000002E-2</v>
      </c>
      <c r="L400" s="10">
        <f t="shared" si="39"/>
        <v>5.2000000000000018E-2</v>
      </c>
      <c r="M400" s="46"/>
    </row>
    <row r="401" spans="1:13" x14ac:dyDescent="0.4">
      <c r="A401" s="1">
        <f t="shared" si="42"/>
        <v>390</v>
      </c>
      <c r="B401" s="1">
        <f t="shared" si="40"/>
        <v>389.99999999881396</v>
      </c>
      <c r="C401" s="10">
        <f t="shared" si="43"/>
        <v>6.4999999999802327</v>
      </c>
      <c r="D401" s="22">
        <v>45188</v>
      </c>
      <c r="E401" s="15">
        <v>0.61493055555555554</v>
      </c>
      <c r="F401" s="20">
        <v>0</v>
      </c>
      <c r="G401" s="16">
        <v>0.78200000000000003</v>
      </c>
      <c r="H401" s="16">
        <v>31.1</v>
      </c>
      <c r="I401" s="21">
        <f t="shared" si="41"/>
        <v>45188.614930555559</v>
      </c>
      <c r="J401" s="25">
        <f>VLOOKUP(I401,baro!$A$2:$F$1599,5,TRUE)</f>
        <v>0.76</v>
      </c>
      <c r="K401" s="11">
        <f t="shared" si="38"/>
        <v>2.200000000000002E-2</v>
      </c>
      <c r="L401" s="10">
        <f t="shared" si="39"/>
        <v>5.2000000000000018E-2</v>
      </c>
      <c r="M401" s="46"/>
    </row>
    <row r="402" spans="1:13" x14ac:dyDescent="0.4">
      <c r="A402" s="1">
        <f t="shared" si="42"/>
        <v>391</v>
      </c>
      <c r="B402" s="1">
        <f t="shared" si="40"/>
        <v>390.99999999881095</v>
      </c>
      <c r="C402" s="10">
        <f t="shared" si="43"/>
        <v>6.5166666666468496</v>
      </c>
      <c r="D402" s="22">
        <v>45188</v>
      </c>
      <c r="E402" s="15">
        <v>0.61494212962962969</v>
      </c>
      <c r="F402" s="20">
        <v>0</v>
      </c>
      <c r="G402" s="16">
        <v>0.78</v>
      </c>
      <c r="H402" s="16">
        <v>31.1</v>
      </c>
      <c r="I402" s="21">
        <f t="shared" si="41"/>
        <v>45188.614942129629</v>
      </c>
      <c r="J402" s="25">
        <f>VLOOKUP(I402,baro!$A$2:$F$1599,5,TRUE)</f>
        <v>0.76</v>
      </c>
      <c r="K402" s="11">
        <f t="shared" si="38"/>
        <v>2.0000000000000018E-2</v>
      </c>
      <c r="L402" s="10">
        <f t="shared" si="39"/>
        <v>5.0000000000000017E-2</v>
      </c>
      <c r="M402" s="46"/>
    </row>
    <row r="403" spans="1:13" x14ac:dyDescent="0.4">
      <c r="A403" s="1">
        <f t="shared" si="42"/>
        <v>392</v>
      </c>
      <c r="B403" s="1">
        <f t="shared" si="40"/>
        <v>391.99999999880788</v>
      </c>
      <c r="C403" s="10">
        <f t="shared" si="43"/>
        <v>6.5333333333134647</v>
      </c>
      <c r="D403" s="22">
        <v>45188</v>
      </c>
      <c r="E403" s="15">
        <v>0.61495370370370372</v>
      </c>
      <c r="F403" s="20">
        <v>0</v>
      </c>
      <c r="G403" s="16">
        <v>0.78</v>
      </c>
      <c r="H403" s="16">
        <v>31.1</v>
      </c>
      <c r="I403" s="21">
        <f t="shared" si="41"/>
        <v>45188.614953703705</v>
      </c>
      <c r="J403" s="25">
        <f>VLOOKUP(I403,baro!$A$2:$F$1599,5,TRUE)</f>
        <v>0.76</v>
      </c>
      <c r="K403" s="11">
        <f t="shared" si="38"/>
        <v>2.0000000000000018E-2</v>
      </c>
      <c r="L403" s="10">
        <f t="shared" si="39"/>
        <v>5.0000000000000017E-2</v>
      </c>
      <c r="M403" s="46"/>
    </row>
    <row r="404" spans="1:13" x14ac:dyDescent="0.4">
      <c r="A404" s="1">
        <f t="shared" si="42"/>
        <v>393</v>
      </c>
      <c r="B404" s="1">
        <f t="shared" si="40"/>
        <v>392.99999999880481</v>
      </c>
      <c r="C404" s="10">
        <f t="shared" si="43"/>
        <v>6.5499999999800798</v>
      </c>
      <c r="D404" s="22">
        <v>45188</v>
      </c>
      <c r="E404" s="15">
        <v>0.61496527777777776</v>
      </c>
      <c r="F404" s="20">
        <v>0</v>
      </c>
      <c r="G404" s="16">
        <v>0.77900000000000003</v>
      </c>
      <c r="H404" s="16">
        <v>31.1</v>
      </c>
      <c r="I404" s="21">
        <f t="shared" si="41"/>
        <v>45188.614965277775</v>
      </c>
      <c r="J404" s="25">
        <f>VLOOKUP(I404,baro!$A$2:$F$1599,5,TRUE)</f>
        <v>0.76</v>
      </c>
      <c r="K404" s="11">
        <f t="shared" si="38"/>
        <v>1.9000000000000017E-2</v>
      </c>
      <c r="L404" s="10">
        <f t="shared" si="39"/>
        <v>4.9000000000000016E-2</v>
      </c>
      <c r="M404" s="46"/>
    </row>
    <row r="405" spans="1:13" x14ac:dyDescent="0.4">
      <c r="A405" s="1">
        <f t="shared" si="42"/>
        <v>394</v>
      </c>
      <c r="B405" s="1">
        <f t="shared" si="40"/>
        <v>393.9999999988018</v>
      </c>
      <c r="C405" s="10">
        <f t="shared" si="43"/>
        <v>6.5666666666466966</v>
      </c>
      <c r="D405" s="22">
        <v>45188</v>
      </c>
      <c r="E405" s="15">
        <v>0.6149768518518518</v>
      </c>
      <c r="F405" s="20">
        <v>0</v>
      </c>
      <c r="G405" s="16">
        <v>0.77900000000000003</v>
      </c>
      <c r="H405" s="16">
        <v>31.1</v>
      </c>
      <c r="I405" s="21">
        <f t="shared" si="41"/>
        <v>45188.614976851852</v>
      </c>
      <c r="J405" s="25">
        <f>VLOOKUP(I405,baro!$A$2:$F$1599,5,TRUE)</f>
        <v>0.76</v>
      </c>
      <c r="K405" s="11">
        <f t="shared" si="38"/>
        <v>1.9000000000000017E-2</v>
      </c>
      <c r="L405" s="10">
        <f t="shared" si="39"/>
        <v>4.9000000000000016E-2</v>
      </c>
      <c r="M405" s="46"/>
    </row>
    <row r="406" spans="1:13" x14ac:dyDescent="0.4">
      <c r="A406" s="1">
        <f t="shared" si="42"/>
        <v>395</v>
      </c>
      <c r="B406" s="1">
        <f t="shared" si="40"/>
        <v>394.99999999879878</v>
      </c>
      <c r="C406" s="10">
        <f t="shared" si="43"/>
        <v>6.5833333333133135</v>
      </c>
      <c r="D406" s="22">
        <v>45188</v>
      </c>
      <c r="E406" s="15">
        <v>0.61498842592592595</v>
      </c>
      <c r="F406" s="20">
        <v>0</v>
      </c>
      <c r="G406" s="16">
        <v>0.77900000000000003</v>
      </c>
      <c r="H406" s="16">
        <v>31.1</v>
      </c>
      <c r="I406" s="21">
        <f t="shared" si="41"/>
        <v>45188.614988425928</v>
      </c>
      <c r="J406" s="25">
        <f>VLOOKUP(I406,baro!$A$2:$F$1599,5,TRUE)</f>
        <v>0.76</v>
      </c>
      <c r="K406" s="11">
        <f t="shared" si="38"/>
        <v>1.9000000000000017E-2</v>
      </c>
      <c r="L406" s="10">
        <f t="shared" si="39"/>
        <v>4.9000000000000016E-2</v>
      </c>
      <c r="M406" s="46"/>
    </row>
    <row r="407" spans="1:13" x14ac:dyDescent="0.4">
      <c r="A407" s="1">
        <f t="shared" si="42"/>
        <v>396</v>
      </c>
      <c r="B407" s="1">
        <f t="shared" si="40"/>
        <v>395.99999999879572</v>
      </c>
      <c r="C407" s="10">
        <f t="shared" si="43"/>
        <v>6.5999999999799286</v>
      </c>
      <c r="D407" s="22">
        <v>45188</v>
      </c>
      <c r="E407" s="15">
        <v>0.61499999999999999</v>
      </c>
      <c r="F407" s="20">
        <v>0</v>
      </c>
      <c r="G407" s="16">
        <v>0.77900000000000003</v>
      </c>
      <c r="H407" s="16">
        <v>31.1</v>
      </c>
      <c r="I407" s="21">
        <f t="shared" si="41"/>
        <v>45188.614999999998</v>
      </c>
      <c r="J407" s="25">
        <f>VLOOKUP(I407,baro!$A$2:$F$1599,5,TRUE)</f>
        <v>0.76</v>
      </c>
      <c r="K407" s="11">
        <f t="shared" si="38"/>
        <v>1.9000000000000017E-2</v>
      </c>
      <c r="L407" s="10">
        <f t="shared" si="39"/>
        <v>4.9000000000000016E-2</v>
      </c>
      <c r="M407" s="46"/>
    </row>
    <row r="408" spans="1:13" x14ac:dyDescent="0.4">
      <c r="A408" s="1">
        <f t="shared" si="42"/>
        <v>397</v>
      </c>
      <c r="B408" s="1">
        <f t="shared" si="40"/>
        <v>396.99999999879265</v>
      </c>
      <c r="C408" s="10">
        <f t="shared" si="43"/>
        <v>6.6166666666465437</v>
      </c>
      <c r="D408" s="22">
        <v>45188</v>
      </c>
      <c r="E408" s="15">
        <v>0.61501157407407414</v>
      </c>
      <c r="F408" s="20">
        <v>0</v>
      </c>
      <c r="G408" s="16">
        <v>0.77700000000000002</v>
      </c>
      <c r="H408" s="16">
        <v>31.1</v>
      </c>
      <c r="I408" s="21">
        <f t="shared" si="41"/>
        <v>45188.615011574075</v>
      </c>
      <c r="J408" s="25">
        <f>VLOOKUP(I408,baro!$A$2:$F$1599,5,TRUE)</f>
        <v>0.76</v>
      </c>
      <c r="K408" s="11">
        <f t="shared" si="38"/>
        <v>1.7000000000000015E-2</v>
      </c>
      <c r="L408" s="10">
        <f t="shared" si="39"/>
        <v>4.7000000000000014E-2</v>
      </c>
      <c r="M408" s="46"/>
    </row>
    <row r="409" spans="1:13" x14ac:dyDescent="0.4">
      <c r="A409" s="1">
        <f t="shared" si="42"/>
        <v>398</v>
      </c>
      <c r="B409" s="1">
        <f t="shared" si="40"/>
        <v>397.99999999878963</v>
      </c>
      <c r="C409" s="10">
        <f t="shared" si="43"/>
        <v>6.6333333333131606</v>
      </c>
      <c r="D409" s="22">
        <v>45188</v>
      </c>
      <c r="E409" s="15">
        <v>0.61502314814814818</v>
      </c>
      <c r="F409" s="20">
        <v>0</v>
      </c>
      <c r="G409" s="16">
        <v>0.77700000000000002</v>
      </c>
      <c r="H409" s="16">
        <v>31.1</v>
      </c>
      <c r="I409" s="21">
        <f t="shared" si="41"/>
        <v>45188.615023148152</v>
      </c>
      <c r="J409" s="25">
        <f>VLOOKUP(I409,baro!$A$2:$F$1599,5,TRUE)</f>
        <v>0.76</v>
      </c>
      <c r="K409" s="11">
        <f t="shared" si="38"/>
        <v>1.7000000000000015E-2</v>
      </c>
      <c r="L409" s="10">
        <f t="shared" si="39"/>
        <v>4.7000000000000014E-2</v>
      </c>
      <c r="M409" s="46"/>
    </row>
    <row r="410" spans="1:13" x14ac:dyDescent="0.4">
      <c r="A410" s="1">
        <f t="shared" si="42"/>
        <v>399</v>
      </c>
      <c r="B410" s="1">
        <f t="shared" si="40"/>
        <v>398.99999999878662</v>
      </c>
      <c r="C410" s="10">
        <f t="shared" si="43"/>
        <v>6.6499999999797774</v>
      </c>
      <c r="D410" s="22">
        <v>45188</v>
      </c>
      <c r="E410" s="15">
        <v>0.61503472222222222</v>
      </c>
      <c r="F410" s="20">
        <v>0</v>
      </c>
      <c r="G410" s="16">
        <v>0.77700000000000002</v>
      </c>
      <c r="H410" s="16">
        <v>31.1</v>
      </c>
      <c r="I410" s="21">
        <f t="shared" si="41"/>
        <v>45188.615034722221</v>
      </c>
      <c r="J410" s="25">
        <f>VLOOKUP(I410,baro!$A$2:$F$1599,5,TRUE)</f>
        <v>0.76</v>
      </c>
      <c r="K410" s="11">
        <f t="shared" si="38"/>
        <v>1.7000000000000015E-2</v>
      </c>
      <c r="L410" s="10">
        <f t="shared" si="39"/>
        <v>4.7000000000000014E-2</v>
      </c>
      <c r="M410" s="46"/>
    </row>
    <row r="411" spans="1:13" x14ac:dyDescent="0.4">
      <c r="A411" s="1">
        <f t="shared" si="42"/>
        <v>400</v>
      </c>
      <c r="B411" s="1">
        <f t="shared" si="40"/>
        <v>399.99999999878355</v>
      </c>
      <c r="C411" s="10">
        <f t="shared" si="43"/>
        <v>6.6666666666463925</v>
      </c>
      <c r="D411" s="22">
        <v>45188</v>
      </c>
      <c r="E411" s="15">
        <v>0.61504629629629626</v>
      </c>
      <c r="F411" s="20">
        <v>0</v>
      </c>
      <c r="G411" s="16">
        <v>0.77700000000000002</v>
      </c>
      <c r="H411" s="16">
        <v>31.1</v>
      </c>
      <c r="I411" s="21">
        <f t="shared" si="41"/>
        <v>45188.615046296298</v>
      </c>
      <c r="J411" s="25">
        <f>VLOOKUP(I411,baro!$A$2:$F$1599,5,TRUE)</f>
        <v>0.75900000000000001</v>
      </c>
      <c r="K411" s="11">
        <f t="shared" si="38"/>
        <v>1.8000000000000016E-2</v>
      </c>
      <c r="L411" s="10">
        <f t="shared" si="39"/>
        <v>4.8000000000000015E-2</v>
      </c>
      <c r="M411" s="46"/>
    </row>
    <row r="412" spans="1:13" x14ac:dyDescent="0.4">
      <c r="A412" s="1">
        <f t="shared" si="42"/>
        <v>401</v>
      </c>
      <c r="B412" s="1">
        <f t="shared" si="40"/>
        <v>400.99999999878048</v>
      </c>
      <c r="C412" s="10">
        <f t="shared" si="43"/>
        <v>6.6833333333130076</v>
      </c>
      <c r="D412" s="22">
        <v>45188</v>
      </c>
      <c r="E412" s="15">
        <v>0.6150578703703703</v>
      </c>
      <c r="F412" s="20">
        <v>0</v>
      </c>
      <c r="G412" s="16">
        <v>0.77600000000000002</v>
      </c>
      <c r="H412" s="16">
        <v>31.1</v>
      </c>
      <c r="I412" s="21">
        <f t="shared" si="41"/>
        <v>45188.615057870367</v>
      </c>
      <c r="J412" s="25">
        <f>VLOOKUP(I412,baro!$A$2:$F$1599,5,TRUE)</f>
        <v>0.76</v>
      </c>
      <c r="K412" s="11">
        <f t="shared" si="38"/>
        <v>1.6000000000000014E-2</v>
      </c>
      <c r="L412" s="10">
        <f t="shared" si="39"/>
        <v>4.6000000000000013E-2</v>
      </c>
      <c r="M412" s="46"/>
    </row>
    <row r="413" spans="1:13" x14ac:dyDescent="0.4">
      <c r="A413" s="1">
        <f t="shared" si="42"/>
        <v>402</v>
      </c>
      <c r="B413" s="1">
        <f t="shared" si="40"/>
        <v>401.99999999877747</v>
      </c>
      <c r="C413" s="10">
        <f t="shared" si="43"/>
        <v>6.6999999999796245</v>
      </c>
      <c r="D413" s="22">
        <v>45188</v>
      </c>
      <c r="E413" s="15">
        <v>0.61506944444444445</v>
      </c>
      <c r="F413" s="20">
        <v>0</v>
      </c>
      <c r="G413" s="16">
        <v>0.77600000000000002</v>
      </c>
      <c r="H413" s="16">
        <v>31.1</v>
      </c>
      <c r="I413" s="21">
        <f t="shared" si="41"/>
        <v>45188.615069444444</v>
      </c>
      <c r="J413" s="25">
        <f>VLOOKUP(I413,baro!$A$2:$F$1599,5,TRUE)</f>
        <v>0.76</v>
      </c>
      <c r="K413" s="11">
        <f t="shared" si="38"/>
        <v>1.6000000000000014E-2</v>
      </c>
      <c r="L413" s="10">
        <f t="shared" si="39"/>
        <v>4.6000000000000013E-2</v>
      </c>
      <c r="M413" s="46"/>
    </row>
    <row r="414" spans="1:13" x14ac:dyDescent="0.4">
      <c r="A414" s="1">
        <f t="shared" si="42"/>
        <v>403</v>
      </c>
      <c r="B414" s="1">
        <f t="shared" si="40"/>
        <v>402.99999999877446</v>
      </c>
      <c r="C414" s="10">
        <f t="shared" si="43"/>
        <v>6.7166666666462413</v>
      </c>
      <c r="D414" s="22">
        <v>45188</v>
      </c>
      <c r="E414" s="15">
        <v>0.61508101851851849</v>
      </c>
      <c r="F414" s="20">
        <v>0</v>
      </c>
      <c r="G414" s="16">
        <v>0.77600000000000002</v>
      </c>
      <c r="H414" s="16">
        <v>31.1</v>
      </c>
      <c r="I414" s="21">
        <f t="shared" si="41"/>
        <v>45188.615081018521</v>
      </c>
      <c r="J414" s="25">
        <f>VLOOKUP(I414,baro!$A$2:$F$1599,5,TRUE)</f>
        <v>0.76</v>
      </c>
      <c r="K414" s="11">
        <f t="shared" si="38"/>
        <v>1.6000000000000014E-2</v>
      </c>
      <c r="L414" s="10">
        <f t="shared" si="39"/>
        <v>4.6000000000000013E-2</v>
      </c>
      <c r="M414" s="46"/>
    </row>
    <row r="415" spans="1:13" x14ac:dyDescent="0.4">
      <c r="A415" s="1">
        <f t="shared" si="42"/>
        <v>404</v>
      </c>
      <c r="B415" s="1">
        <f t="shared" si="40"/>
        <v>403.99999999877139</v>
      </c>
      <c r="C415" s="10">
        <f t="shared" si="43"/>
        <v>6.7333333333128564</v>
      </c>
      <c r="D415" s="22">
        <v>45188</v>
      </c>
      <c r="E415" s="15">
        <v>0.61509259259259264</v>
      </c>
      <c r="F415" s="20">
        <v>0</v>
      </c>
      <c r="G415" s="16">
        <v>0.77600000000000002</v>
      </c>
      <c r="H415" s="16">
        <v>31.1</v>
      </c>
      <c r="I415" s="21">
        <f t="shared" si="41"/>
        <v>45188.61509259259</v>
      </c>
      <c r="J415" s="25">
        <f>VLOOKUP(I415,baro!$A$2:$F$1599,5,TRUE)</f>
        <v>0.76</v>
      </c>
      <c r="K415" s="11">
        <f t="shared" si="38"/>
        <v>1.6000000000000014E-2</v>
      </c>
      <c r="L415" s="10">
        <f t="shared" si="39"/>
        <v>4.6000000000000013E-2</v>
      </c>
      <c r="M415" s="46"/>
    </row>
    <row r="416" spans="1:13" x14ac:dyDescent="0.4">
      <c r="A416" s="1">
        <f t="shared" si="42"/>
        <v>405</v>
      </c>
      <c r="B416" s="1">
        <f t="shared" si="40"/>
        <v>404.99999999876832</v>
      </c>
      <c r="C416" s="10">
        <f t="shared" si="43"/>
        <v>6.7499999999794715</v>
      </c>
      <c r="D416" s="22">
        <v>45188</v>
      </c>
      <c r="E416" s="15">
        <v>0.61510416666666667</v>
      </c>
      <c r="F416" s="20">
        <v>0</v>
      </c>
      <c r="G416" s="16">
        <v>0.77400000000000002</v>
      </c>
      <c r="H416" s="16">
        <v>31.1</v>
      </c>
      <c r="I416" s="21">
        <f t="shared" si="41"/>
        <v>45188.615104166667</v>
      </c>
      <c r="J416" s="25">
        <f>VLOOKUP(I416,baro!$A$2:$F$1599,5,TRUE)</f>
        <v>0.76</v>
      </c>
      <c r="K416" s="11">
        <f t="shared" si="38"/>
        <v>1.4000000000000012E-2</v>
      </c>
      <c r="L416" s="10">
        <f t="shared" si="39"/>
        <v>4.4000000000000011E-2</v>
      </c>
      <c r="M416" s="46"/>
    </row>
    <row r="417" spans="1:13" x14ac:dyDescent="0.4">
      <c r="A417" s="1">
        <f t="shared" si="42"/>
        <v>406</v>
      </c>
      <c r="B417" s="1">
        <f t="shared" si="40"/>
        <v>405.9999999987653</v>
      </c>
      <c r="C417" s="10">
        <f t="shared" si="43"/>
        <v>6.7666666666460884</v>
      </c>
      <c r="D417" s="22">
        <v>45188</v>
      </c>
      <c r="E417" s="15">
        <v>0.61511574074074071</v>
      </c>
      <c r="F417" s="20">
        <v>0</v>
      </c>
      <c r="G417" s="16">
        <v>0.77400000000000002</v>
      </c>
      <c r="H417" s="16">
        <v>31.1</v>
      </c>
      <c r="I417" s="21">
        <f t="shared" si="41"/>
        <v>45188.615115740744</v>
      </c>
      <c r="J417" s="25">
        <f>VLOOKUP(I417,baro!$A$2:$F$1599,5,TRUE)</f>
        <v>0.76</v>
      </c>
      <c r="K417" s="11">
        <f t="shared" si="38"/>
        <v>1.4000000000000012E-2</v>
      </c>
      <c r="L417" s="10">
        <f t="shared" si="39"/>
        <v>4.4000000000000011E-2</v>
      </c>
      <c r="M417" s="46"/>
    </row>
    <row r="418" spans="1:13" x14ac:dyDescent="0.4">
      <c r="A418" s="1">
        <f t="shared" si="42"/>
        <v>407</v>
      </c>
      <c r="B418" s="1">
        <f t="shared" si="40"/>
        <v>406.99999999876229</v>
      </c>
      <c r="C418" s="10">
        <f t="shared" si="43"/>
        <v>6.7833333333127053</v>
      </c>
      <c r="D418" s="22">
        <v>45188</v>
      </c>
      <c r="E418" s="15">
        <v>0.61512731481481475</v>
      </c>
      <c r="F418" s="20">
        <v>0</v>
      </c>
      <c r="G418" s="16">
        <v>0.77400000000000002</v>
      </c>
      <c r="H418" s="16">
        <v>31.1</v>
      </c>
      <c r="I418" s="21">
        <f t="shared" si="41"/>
        <v>45188.615127314813</v>
      </c>
      <c r="J418" s="25">
        <f>VLOOKUP(I418,baro!$A$2:$F$1599,5,TRUE)</f>
        <v>0.76</v>
      </c>
      <c r="K418" s="11">
        <f t="shared" si="38"/>
        <v>1.4000000000000012E-2</v>
      </c>
      <c r="L418" s="10">
        <f t="shared" si="39"/>
        <v>4.4000000000000011E-2</v>
      </c>
      <c r="M418" s="46"/>
    </row>
    <row r="419" spans="1:13" x14ac:dyDescent="0.4">
      <c r="A419" s="1">
        <f t="shared" si="42"/>
        <v>408</v>
      </c>
      <c r="B419" s="1">
        <f t="shared" si="40"/>
        <v>407.99999999875922</v>
      </c>
      <c r="C419" s="10">
        <f t="shared" si="43"/>
        <v>6.7999999999793204</v>
      </c>
      <c r="D419" s="22">
        <v>45188</v>
      </c>
      <c r="E419" s="15">
        <v>0.6151388888888889</v>
      </c>
      <c r="F419" s="20">
        <v>0</v>
      </c>
      <c r="G419" s="16">
        <v>0.77300000000000002</v>
      </c>
      <c r="H419" s="16">
        <v>31.1</v>
      </c>
      <c r="I419" s="21">
        <f t="shared" si="41"/>
        <v>45188.61513888889</v>
      </c>
      <c r="J419" s="25">
        <f>VLOOKUP(I419,baro!$A$2:$F$1599,5,TRUE)</f>
        <v>0.76</v>
      </c>
      <c r="K419" s="11">
        <f t="shared" si="38"/>
        <v>1.3000000000000012E-2</v>
      </c>
      <c r="L419" s="10">
        <f t="shared" si="39"/>
        <v>4.300000000000001E-2</v>
      </c>
      <c r="M419" s="46"/>
    </row>
    <row r="420" spans="1:13" x14ac:dyDescent="0.4">
      <c r="A420" s="1">
        <f t="shared" si="42"/>
        <v>409</v>
      </c>
      <c r="B420" s="1">
        <f t="shared" si="40"/>
        <v>408.99999999875615</v>
      </c>
      <c r="C420" s="10">
        <f t="shared" si="43"/>
        <v>6.8166666666459355</v>
      </c>
      <c r="D420" s="22">
        <v>45188</v>
      </c>
      <c r="E420" s="15">
        <v>0.61515046296296294</v>
      </c>
      <c r="F420" s="20">
        <v>0</v>
      </c>
      <c r="G420" s="16">
        <v>0.77300000000000002</v>
      </c>
      <c r="H420" s="16">
        <v>31.1</v>
      </c>
      <c r="I420" s="21">
        <f t="shared" si="41"/>
        <v>45188.61515046296</v>
      </c>
      <c r="J420" s="25">
        <f>VLOOKUP(I420,baro!$A$2:$F$1599,5,TRUE)</f>
        <v>0.76</v>
      </c>
      <c r="K420" s="11">
        <f t="shared" si="38"/>
        <v>1.3000000000000012E-2</v>
      </c>
      <c r="L420" s="10">
        <f t="shared" si="39"/>
        <v>4.300000000000001E-2</v>
      </c>
      <c r="M420" s="46"/>
    </row>
    <row r="421" spans="1:13" x14ac:dyDescent="0.4">
      <c r="A421" s="1">
        <f>A420+1</f>
        <v>410</v>
      </c>
      <c r="B421" s="1">
        <f t="shared" si="40"/>
        <v>409.99999999875314</v>
      </c>
      <c r="C421" s="10">
        <f t="shared" si="43"/>
        <v>6.8333333333125523</v>
      </c>
      <c r="D421" s="22">
        <v>45188</v>
      </c>
      <c r="E421" s="15">
        <v>0.61516203703703709</v>
      </c>
      <c r="F421" s="20">
        <v>0</v>
      </c>
      <c r="G421" s="16">
        <v>0.77300000000000002</v>
      </c>
      <c r="H421" s="16">
        <v>31.1</v>
      </c>
      <c r="I421" s="21">
        <f t="shared" si="41"/>
        <v>45188.615162037036</v>
      </c>
      <c r="J421" s="25">
        <f>VLOOKUP(I421,baro!$A$2:$F$1599,5,TRUE)</f>
        <v>0.76</v>
      </c>
      <c r="K421" s="11">
        <f t="shared" si="38"/>
        <v>1.3000000000000012E-2</v>
      </c>
      <c r="L421" s="10">
        <f t="shared" si="39"/>
        <v>4.300000000000001E-2</v>
      </c>
      <c r="M421" s="46" t="s">
        <v>49</v>
      </c>
    </row>
    <row r="422" spans="1:13" x14ac:dyDescent="0.4">
      <c r="A422" s="1">
        <f t="shared" ref="A422:A485" si="44">A421+1</f>
        <v>411</v>
      </c>
      <c r="B422" s="1">
        <f t="shared" ref="B422:B442" si="45">A422*$F$3</f>
        <v>410.99999999875013</v>
      </c>
      <c r="C422" s="10">
        <f t="shared" ref="C422:C443" si="46">B422/60</f>
        <v>6.8499999999791692</v>
      </c>
      <c r="D422" s="22">
        <v>45188</v>
      </c>
      <c r="E422" s="15">
        <v>0.61685185185185187</v>
      </c>
      <c r="F422" s="20">
        <v>0</v>
      </c>
      <c r="G422" s="16">
        <v>0.77300000000000002</v>
      </c>
      <c r="H422" s="16">
        <v>31</v>
      </c>
      <c r="I422" s="21">
        <f t="shared" ref="I422:I442" si="47">D422+E422+F422/24/60/60/1000</f>
        <v>45188.616851851853</v>
      </c>
      <c r="J422" s="25">
        <f>VLOOKUP(I422,baro!$A$2:$F$1599,5,TRUE)</f>
        <v>0.76</v>
      </c>
      <c r="K422" s="11">
        <f t="shared" ref="K422:K441" si="48">G422-J422</f>
        <v>1.3000000000000012E-2</v>
      </c>
      <c r="L422" s="10">
        <f t="shared" ref="L422:L441" si="49">IF(K422&lt;0,"-",$B$2+K422)</f>
        <v>4.300000000000001E-2</v>
      </c>
      <c r="M422" s="46"/>
    </row>
    <row r="423" spans="1:13" x14ac:dyDescent="0.4">
      <c r="A423" s="1">
        <f t="shared" si="44"/>
        <v>412</v>
      </c>
      <c r="B423" s="1">
        <f t="shared" si="45"/>
        <v>411.99999999874706</v>
      </c>
      <c r="C423" s="10">
        <f t="shared" si="46"/>
        <v>6.8666666666457843</v>
      </c>
      <c r="D423" s="22">
        <v>45188</v>
      </c>
      <c r="E423" s="15">
        <v>0.61686342592592591</v>
      </c>
      <c r="F423" s="20">
        <v>0</v>
      </c>
      <c r="G423" s="16">
        <v>0.79200000000000004</v>
      </c>
      <c r="H423" s="16">
        <v>31</v>
      </c>
      <c r="I423" s="21">
        <f t="shared" si="47"/>
        <v>45188.616863425923</v>
      </c>
      <c r="J423" s="25">
        <f>VLOOKUP(I423,baro!$A$2:$F$1599,5,TRUE)</f>
        <v>0.76</v>
      </c>
      <c r="K423" s="11">
        <f t="shared" si="48"/>
        <v>3.2000000000000028E-2</v>
      </c>
      <c r="L423" s="10">
        <f t="shared" si="49"/>
        <v>6.2000000000000027E-2</v>
      </c>
      <c r="M423" s="46"/>
    </row>
    <row r="424" spans="1:13" x14ac:dyDescent="0.4">
      <c r="A424" s="1">
        <f t="shared" si="44"/>
        <v>413</v>
      </c>
      <c r="B424" s="1">
        <f t="shared" si="45"/>
        <v>412.99999999874399</v>
      </c>
      <c r="C424" s="10">
        <f t="shared" si="46"/>
        <v>6.8833333333123994</v>
      </c>
      <c r="D424" s="22">
        <v>45188</v>
      </c>
      <c r="E424" s="15">
        <v>0.61687499999999995</v>
      </c>
      <c r="F424" s="20">
        <v>0</v>
      </c>
      <c r="G424" s="16">
        <v>0.80400000000000005</v>
      </c>
      <c r="H424" s="16">
        <v>31</v>
      </c>
      <c r="I424" s="21">
        <f t="shared" si="47"/>
        <v>45188.616875</v>
      </c>
      <c r="J424" s="25">
        <f>VLOOKUP(I424,baro!$A$2:$F$1599,5,TRUE)</f>
        <v>0.76</v>
      </c>
      <c r="K424" s="11">
        <f t="shared" si="48"/>
        <v>4.4000000000000039E-2</v>
      </c>
      <c r="L424" s="10">
        <f t="shared" si="49"/>
        <v>7.4000000000000038E-2</v>
      </c>
      <c r="M424" s="46"/>
    </row>
    <row r="425" spans="1:13" x14ac:dyDescent="0.4">
      <c r="A425" s="1">
        <f t="shared" si="44"/>
        <v>414</v>
      </c>
      <c r="B425" s="1">
        <f t="shared" si="45"/>
        <v>413.99999999874098</v>
      </c>
      <c r="C425" s="10">
        <f t="shared" si="46"/>
        <v>6.8999999999790163</v>
      </c>
      <c r="D425" s="22">
        <v>45188</v>
      </c>
      <c r="E425" s="15">
        <v>0.6168865740740741</v>
      </c>
      <c r="F425" s="20">
        <v>0</v>
      </c>
      <c r="G425" s="16">
        <v>0.81799999999999995</v>
      </c>
      <c r="H425" s="16">
        <v>31</v>
      </c>
      <c r="I425" s="21">
        <f t="shared" si="47"/>
        <v>45188.616886574076</v>
      </c>
      <c r="J425" s="25">
        <f>VLOOKUP(I425,baro!$A$2:$F$1599,5,TRUE)</f>
        <v>0.76</v>
      </c>
      <c r="K425" s="11">
        <f t="shared" si="48"/>
        <v>5.799999999999994E-2</v>
      </c>
      <c r="L425" s="10">
        <f t="shared" si="49"/>
        <v>8.7999999999999939E-2</v>
      </c>
      <c r="M425" s="46"/>
    </row>
    <row r="426" spans="1:13" x14ac:dyDescent="0.4">
      <c r="A426" s="1">
        <f t="shared" si="44"/>
        <v>415</v>
      </c>
      <c r="B426" s="1">
        <f t="shared" si="45"/>
        <v>414.99999999873796</v>
      </c>
      <c r="C426" s="10">
        <f t="shared" si="46"/>
        <v>6.9166666666456331</v>
      </c>
      <c r="D426" s="22">
        <v>45188</v>
      </c>
      <c r="E426" s="15">
        <v>0.61689814814814814</v>
      </c>
      <c r="F426" s="20">
        <v>0</v>
      </c>
      <c r="G426" s="16">
        <v>0.82099999999999995</v>
      </c>
      <c r="H426" s="16">
        <v>31</v>
      </c>
      <c r="I426" s="21">
        <f t="shared" si="47"/>
        <v>45188.616898148146</v>
      </c>
      <c r="J426" s="25">
        <f>VLOOKUP(I426,baro!$A$2:$F$1599,5,TRUE)</f>
        <v>0.76</v>
      </c>
      <c r="K426" s="11">
        <f t="shared" si="48"/>
        <v>6.0999999999999943E-2</v>
      </c>
      <c r="L426" s="10">
        <f t="shared" si="49"/>
        <v>9.0999999999999942E-2</v>
      </c>
      <c r="M426" s="46"/>
    </row>
    <row r="427" spans="1:13" x14ac:dyDescent="0.4">
      <c r="A427" s="1">
        <f t="shared" si="44"/>
        <v>416</v>
      </c>
      <c r="B427" s="1">
        <f t="shared" si="45"/>
        <v>415.99999999873489</v>
      </c>
      <c r="C427" s="10">
        <f t="shared" si="46"/>
        <v>6.9333333333122482</v>
      </c>
      <c r="D427" s="22">
        <v>45188</v>
      </c>
      <c r="E427" s="15">
        <v>0.61690972222222229</v>
      </c>
      <c r="F427" s="20">
        <v>0</v>
      </c>
      <c r="G427" s="16">
        <v>0.82099999999999995</v>
      </c>
      <c r="H427" s="16">
        <v>31</v>
      </c>
      <c r="I427" s="21">
        <f t="shared" si="47"/>
        <v>45188.616909722223</v>
      </c>
      <c r="J427" s="25">
        <f>VLOOKUP(I427,baro!$A$2:$F$1599,5,TRUE)</f>
        <v>0.76</v>
      </c>
      <c r="K427" s="11">
        <f t="shared" si="48"/>
        <v>6.0999999999999943E-2</v>
      </c>
      <c r="L427" s="10">
        <f t="shared" si="49"/>
        <v>9.0999999999999942E-2</v>
      </c>
      <c r="M427" s="46"/>
    </row>
    <row r="428" spans="1:13" x14ac:dyDescent="0.4">
      <c r="A428" s="1">
        <f t="shared" si="44"/>
        <v>417</v>
      </c>
      <c r="B428" s="1">
        <f t="shared" si="45"/>
        <v>416.99999999873182</v>
      </c>
      <c r="C428" s="10">
        <f t="shared" si="46"/>
        <v>6.9499999999788633</v>
      </c>
      <c r="D428" s="22">
        <v>45188</v>
      </c>
      <c r="E428" s="15">
        <v>0.61692129629629633</v>
      </c>
      <c r="F428" s="20">
        <v>0</v>
      </c>
      <c r="G428" s="16">
        <v>0.82099999999999995</v>
      </c>
      <c r="H428" s="16">
        <v>31</v>
      </c>
      <c r="I428" s="21">
        <f t="shared" si="47"/>
        <v>45188.6169212963</v>
      </c>
      <c r="J428" s="25">
        <f>VLOOKUP(I428,baro!$A$2:$F$1599,5,TRUE)</f>
        <v>0.76</v>
      </c>
      <c r="K428" s="11">
        <f t="shared" si="48"/>
        <v>6.0999999999999943E-2</v>
      </c>
      <c r="L428" s="10">
        <f t="shared" si="49"/>
        <v>9.0999999999999942E-2</v>
      </c>
      <c r="M428" s="46"/>
    </row>
    <row r="429" spans="1:13" x14ac:dyDescent="0.4">
      <c r="A429" s="1">
        <f t="shared" si="44"/>
        <v>418</v>
      </c>
      <c r="B429" s="1">
        <f t="shared" si="45"/>
        <v>417.99999999872881</v>
      </c>
      <c r="C429" s="10">
        <f t="shared" si="46"/>
        <v>6.9666666666454802</v>
      </c>
      <c r="D429" s="22">
        <v>45188</v>
      </c>
      <c r="E429" s="15">
        <v>0.61693287037037037</v>
      </c>
      <c r="F429" s="20">
        <v>0</v>
      </c>
      <c r="G429" s="16">
        <v>0.81899999999999995</v>
      </c>
      <c r="H429" s="16">
        <v>31</v>
      </c>
      <c r="I429" s="21">
        <f t="shared" si="47"/>
        <v>45188.616932870369</v>
      </c>
      <c r="J429" s="25">
        <f>VLOOKUP(I429,baro!$A$2:$F$1599,5,TRUE)</f>
        <v>0.76</v>
      </c>
      <c r="K429" s="11">
        <f t="shared" si="48"/>
        <v>5.8999999999999941E-2</v>
      </c>
      <c r="L429" s="10">
        <f t="shared" si="49"/>
        <v>8.899999999999994E-2</v>
      </c>
      <c r="M429" s="46"/>
    </row>
    <row r="430" spans="1:13" x14ac:dyDescent="0.4">
      <c r="A430" s="1">
        <f t="shared" si="44"/>
        <v>419</v>
      </c>
      <c r="B430" s="1">
        <f t="shared" si="45"/>
        <v>418.9999999987258</v>
      </c>
      <c r="C430" s="10">
        <f t="shared" si="46"/>
        <v>6.983333333312097</v>
      </c>
      <c r="D430" s="22">
        <v>45188</v>
      </c>
      <c r="E430" s="15">
        <v>0.61694444444444441</v>
      </c>
      <c r="F430" s="20">
        <v>0</v>
      </c>
      <c r="G430" s="16">
        <v>0.81899999999999995</v>
      </c>
      <c r="H430" s="16">
        <v>31</v>
      </c>
      <c r="I430" s="21">
        <f t="shared" si="47"/>
        <v>45188.616944444446</v>
      </c>
      <c r="J430" s="25">
        <f>VLOOKUP(I430,baro!$A$2:$F$1599,5,TRUE)</f>
        <v>0.76</v>
      </c>
      <c r="K430" s="11">
        <f t="shared" si="48"/>
        <v>5.8999999999999941E-2</v>
      </c>
      <c r="L430" s="10">
        <f t="shared" si="49"/>
        <v>8.899999999999994E-2</v>
      </c>
      <c r="M430" s="46"/>
    </row>
    <row r="431" spans="1:13" x14ac:dyDescent="0.4">
      <c r="A431" s="1">
        <f t="shared" si="44"/>
        <v>420</v>
      </c>
      <c r="B431" s="1">
        <f t="shared" si="45"/>
        <v>419.99999999872273</v>
      </c>
      <c r="C431" s="10">
        <f t="shared" si="46"/>
        <v>6.9999999999787121</v>
      </c>
      <c r="D431" s="22">
        <v>45188</v>
      </c>
      <c r="E431" s="15">
        <v>0.61695601851851845</v>
      </c>
      <c r="F431" s="20">
        <v>0</v>
      </c>
      <c r="G431" s="16">
        <v>0.81899999999999995</v>
      </c>
      <c r="H431" s="16">
        <v>31</v>
      </c>
      <c r="I431" s="21">
        <f t="shared" si="47"/>
        <v>45188.616956018515</v>
      </c>
      <c r="J431" s="25">
        <f>VLOOKUP(I431,baro!$A$2:$F$1599,5,TRUE)</f>
        <v>0.76</v>
      </c>
      <c r="K431" s="11">
        <f t="shared" si="48"/>
        <v>5.8999999999999941E-2</v>
      </c>
      <c r="L431" s="10">
        <f t="shared" si="49"/>
        <v>8.899999999999994E-2</v>
      </c>
      <c r="M431" s="46"/>
    </row>
    <row r="432" spans="1:13" x14ac:dyDescent="0.4">
      <c r="A432" s="1">
        <f t="shared" si="44"/>
        <v>421</v>
      </c>
      <c r="B432" s="1">
        <f t="shared" si="45"/>
        <v>420.99999999871966</v>
      </c>
      <c r="C432" s="10">
        <f t="shared" si="46"/>
        <v>7.0166666666453272</v>
      </c>
      <c r="D432" s="22">
        <v>45188</v>
      </c>
      <c r="E432" s="15">
        <v>0.6169675925925926</v>
      </c>
      <c r="F432" s="20">
        <v>0</v>
      </c>
      <c r="G432" s="16">
        <v>0.81899999999999995</v>
      </c>
      <c r="H432" s="16">
        <v>31</v>
      </c>
      <c r="I432" s="21">
        <f t="shared" si="47"/>
        <v>45188.616967592592</v>
      </c>
      <c r="J432" s="25">
        <f>VLOOKUP(I432,baro!$A$2:$F$1599,5,TRUE)</f>
        <v>0.76</v>
      </c>
      <c r="K432" s="11">
        <f t="shared" si="48"/>
        <v>5.8999999999999941E-2</v>
      </c>
      <c r="L432" s="10">
        <f t="shared" si="49"/>
        <v>8.899999999999994E-2</v>
      </c>
      <c r="M432" s="46"/>
    </row>
    <row r="433" spans="1:13" x14ac:dyDescent="0.4">
      <c r="A433" s="1">
        <f t="shared" si="44"/>
        <v>422</v>
      </c>
      <c r="B433" s="1">
        <f t="shared" si="45"/>
        <v>421.99999999871665</v>
      </c>
      <c r="C433" s="10">
        <f t="shared" si="46"/>
        <v>7.0333333333119441</v>
      </c>
      <c r="D433" s="22">
        <v>45188</v>
      </c>
      <c r="E433" s="15">
        <v>0.61697916666666663</v>
      </c>
      <c r="F433" s="20">
        <v>0</v>
      </c>
      <c r="G433" s="16">
        <v>0.81899999999999995</v>
      </c>
      <c r="H433" s="16">
        <v>31</v>
      </c>
      <c r="I433" s="21">
        <f t="shared" si="47"/>
        <v>45188.616979166669</v>
      </c>
      <c r="J433" s="25">
        <f>VLOOKUP(I433,baro!$A$2:$F$1599,5,TRUE)</f>
        <v>0.76</v>
      </c>
      <c r="K433" s="11">
        <f t="shared" si="48"/>
        <v>5.8999999999999941E-2</v>
      </c>
      <c r="L433" s="10">
        <f t="shared" si="49"/>
        <v>8.899999999999994E-2</v>
      </c>
      <c r="M433" s="46"/>
    </row>
    <row r="434" spans="1:13" x14ac:dyDescent="0.4">
      <c r="A434" s="1">
        <f t="shared" si="44"/>
        <v>423</v>
      </c>
      <c r="B434" s="1">
        <f t="shared" si="45"/>
        <v>422.99999999871363</v>
      </c>
      <c r="C434" s="10">
        <f t="shared" si="46"/>
        <v>7.049999999978561</v>
      </c>
      <c r="D434" s="22">
        <v>45188</v>
      </c>
      <c r="E434" s="15">
        <v>0.61699074074074078</v>
      </c>
      <c r="F434" s="20">
        <v>0</v>
      </c>
      <c r="G434" s="16">
        <v>0.81899999999999995</v>
      </c>
      <c r="H434" s="16">
        <v>31</v>
      </c>
      <c r="I434" s="21">
        <f t="shared" si="47"/>
        <v>45188.616990740738</v>
      </c>
      <c r="J434" s="25">
        <f>VLOOKUP(I434,baro!$A$2:$F$1599,5,TRUE)</f>
        <v>0.76</v>
      </c>
      <c r="K434" s="11">
        <f t="shared" si="48"/>
        <v>5.8999999999999941E-2</v>
      </c>
      <c r="L434" s="10">
        <f t="shared" si="49"/>
        <v>8.899999999999994E-2</v>
      </c>
      <c r="M434" s="46"/>
    </row>
    <row r="435" spans="1:13" x14ac:dyDescent="0.4">
      <c r="A435" s="1">
        <f t="shared" si="44"/>
        <v>424</v>
      </c>
      <c r="B435" s="1">
        <f t="shared" si="45"/>
        <v>423.99999999871056</v>
      </c>
      <c r="C435" s="10">
        <f t="shared" si="46"/>
        <v>7.0666666666451761</v>
      </c>
      <c r="D435" s="22">
        <v>45188</v>
      </c>
      <c r="E435" s="15">
        <v>0.61700231481481482</v>
      </c>
      <c r="F435" s="20">
        <v>0</v>
      </c>
      <c r="G435" s="16">
        <v>0.81799999999999995</v>
      </c>
      <c r="H435" s="16">
        <v>31</v>
      </c>
      <c r="I435" s="21">
        <f t="shared" si="47"/>
        <v>45188.617002314815</v>
      </c>
      <c r="J435" s="25">
        <f>VLOOKUP(I435,baro!$A$2:$F$1599,5,TRUE)</f>
        <v>0.76</v>
      </c>
      <c r="K435" s="11">
        <f t="shared" si="48"/>
        <v>5.799999999999994E-2</v>
      </c>
      <c r="L435" s="10">
        <f t="shared" si="49"/>
        <v>8.7999999999999939E-2</v>
      </c>
      <c r="M435" s="46"/>
    </row>
    <row r="436" spans="1:13" x14ac:dyDescent="0.4">
      <c r="A436" s="1">
        <f t="shared" si="44"/>
        <v>425</v>
      </c>
      <c r="B436" s="1">
        <f t="shared" si="45"/>
        <v>424.99999999870749</v>
      </c>
      <c r="C436" s="10">
        <f t="shared" si="46"/>
        <v>7.0833333333117912</v>
      </c>
      <c r="D436" s="22">
        <v>45188</v>
      </c>
      <c r="E436" s="15">
        <v>0.61701388888888886</v>
      </c>
      <c r="F436" s="20">
        <v>0</v>
      </c>
      <c r="G436" s="16">
        <v>0.81799999999999995</v>
      </c>
      <c r="H436" s="16">
        <v>31</v>
      </c>
      <c r="I436" s="21">
        <f t="shared" si="47"/>
        <v>45188.617013888892</v>
      </c>
      <c r="J436" s="25">
        <f>VLOOKUP(I436,baro!$A$2:$F$1599,5,TRUE)</f>
        <v>0.76</v>
      </c>
      <c r="K436" s="11">
        <f t="shared" si="48"/>
        <v>5.799999999999994E-2</v>
      </c>
      <c r="L436" s="10">
        <f t="shared" si="49"/>
        <v>8.7999999999999939E-2</v>
      </c>
      <c r="M436" s="46"/>
    </row>
    <row r="437" spans="1:13" x14ac:dyDescent="0.4">
      <c r="A437" s="1">
        <f t="shared" si="44"/>
        <v>426</v>
      </c>
      <c r="B437" s="1">
        <f t="shared" si="45"/>
        <v>425.99999999870448</v>
      </c>
      <c r="C437" s="10">
        <f t="shared" si="46"/>
        <v>7.099999999978408</v>
      </c>
      <c r="D437" s="22">
        <v>45188</v>
      </c>
      <c r="E437" s="15">
        <v>0.6170254629629629</v>
      </c>
      <c r="F437" s="20">
        <v>0</v>
      </c>
      <c r="G437" s="16">
        <v>0.81799999999999995</v>
      </c>
      <c r="H437" s="16">
        <v>31</v>
      </c>
      <c r="I437" s="21">
        <f t="shared" si="47"/>
        <v>45188.617025462961</v>
      </c>
      <c r="J437" s="25">
        <f>VLOOKUP(I437,baro!$A$2:$F$1599,5,TRUE)</f>
        <v>0.76</v>
      </c>
      <c r="K437" s="11">
        <f t="shared" si="48"/>
        <v>5.799999999999994E-2</v>
      </c>
      <c r="L437" s="10">
        <f t="shared" si="49"/>
        <v>8.7999999999999939E-2</v>
      </c>
      <c r="M437" s="46"/>
    </row>
    <row r="438" spans="1:13" x14ac:dyDescent="0.4">
      <c r="A438" s="1">
        <f t="shared" si="44"/>
        <v>427</v>
      </c>
      <c r="B438" s="1">
        <f t="shared" si="45"/>
        <v>426.99999999870147</v>
      </c>
      <c r="C438" s="10">
        <f t="shared" si="46"/>
        <v>7.1166666666450249</v>
      </c>
      <c r="D438" s="22">
        <v>45188</v>
      </c>
      <c r="E438" s="15">
        <v>0.61703703703703705</v>
      </c>
      <c r="F438" s="20">
        <v>0</v>
      </c>
      <c r="G438" s="16">
        <v>0.81799999999999995</v>
      </c>
      <c r="H438" s="16">
        <v>31</v>
      </c>
      <c r="I438" s="21">
        <f t="shared" si="47"/>
        <v>45188.617037037038</v>
      </c>
      <c r="J438" s="25">
        <f>VLOOKUP(I438,baro!$A$2:$F$1599,5,TRUE)</f>
        <v>0.76</v>
      </c>
      <c r="K438" s="11">
        <f t="shared" si="48"/>
        <v>5.799999999999994E-2</v>
      </c>
      <c r="L438" s="10">
        <f t="shared" si="49"/>
        <v>8.7999999999999939E-2</v>
      </c>
      <c r="M438" s="46"/>
    </row>
    <row r="439" spans="1:13" x14ac:dyDescent="0.4">
      <c r="A439" s="1">
        <f t="shared" si="44"/>
        <v>428</v>
      </c>
      <c r="B439" s="1">
        <f t="shared" si="45"/>
        <v>427.9999999986984</v>
      </c>
      <c r="C439" s="10">
        <f t="shared" si="46"/>
        <v>7.13333333331164</v>
      </c>
      <c r="D439" s="22">
        <v>45188</v>
      </c>
      <c r="E439" s="15">
        <v>0.61704861111111109</v>
      </c>
      <c r="F439" s="20">
        <v>0</v>
      </c>
      <c r="G439" s="16">
        <v>0.81799999999999995</v>
      </c>
      <c r="H439" s="16">
        <v>31</v>
      </c>
      <c r="I439" s="21">
        <f t="shared" si="47"/>
        <v>45188.617048611108</v>
      </c>
      <c r="J439" s="25">
        <f>VLOOKUP(I439,baro!$A$2:$F$1599,5,TRUE)</f>
        <v>0.76</v>
      </c>
      <c r="K439" s="11">
        <f t="shared" si="48"/>
        <v>5.799999999999994E-2</v>
      </c>
      <c r="L439" s="10">
        <f t="shared" si="49"/>
        <v>8.7999999999999939E-2</v>
      </c>
      <c r="M439" s="46"/>
    </row>
    <row r="440" spans="1:13" x14ac:dyDescent="0.4">
      <c r="A440" s="1">
        <f t="shared" si="44"/>
        <v>429</v>
      </c>
      <c r="B440" s="1">
        <f t="shared" si="45"/>
        <v>428.99999999869533</v>
      </c>
      <c r="C440" s="10">
        <f t="shared" si="46"/>
        <v>7.1499999999782551</v>
      </c>
      <c r="D440" s="22">
        <v>45188</v>
      </c>
      <c r="E440" s="15">
        <v>0.61706018518518524</v>
      </c>
      <c r="F440" s="20">
        <v>0</v>
      </c>
      <c r="G440" s="16">
        <v>0.81799999999999995</v>
      </c>
      <c r="H440" s="16">
        <v>31</v>
      </c>
      <c r="I440" s="21">
        <f t="shared" si="47"/>
        <v>45188.617060185185</v>
      </c>
      <c r="J440" s="25">
        <f>VLOOKUP(I440,baro!$A$2:$F$1599,5,TRUE)</f>
        <v>0.76</v>
      </c>
      <c r="K440" s="11">
        <f t="shared" si="48"/>
        <v>5.799999999999994E-2</v>
      </c>
      <c r="L440" s="10">
        <f t="shared" si="49"/>
        <v>8.7999999999999939E-2</v>
      </c>
      <c r="M440" s="46"/>
    </row>
    <row r="441" spans="1:13" x14ac:dyDescent="0.4">
      <c r="A441" s="1">
        <f t="shared" si="44"/>
        <v>430</v>
      </c>
      <c r="B441" s="1">
        <f t="shared" si="45"/>
        <v>429.99999999869232</v>
      </c>
      <c r="C441" s="10">
        <f t="shared" si="46"/>
        <v>7.166666666644872</v>
      </c>
      <c r="D441" s="22">
        <v>45188</v>
      </c>
      <c r="E441" s="15">
        <v>0.61707175925925928</v>
      </c>
      <c r="F441" s="20">
        <v>0</v>
      </c>
      <c r="G441" s="16">
        <v>0.81599999999999995</v>
      </c>
      <c r="H441" s="16">
        <v>31</v>
      </c>
      <c r="I441" s="21">
        <f t="shared" si="47"/>
        <v>45188.617071759261</v>
      </c>
      <c r="J441" s="25">
        <f>VLOOKUP(I441,baro!$A$2:$F$1599,5,TRUE)</f>
        <v>0.76</v>
      </c>
      <c r="K441" s="11">
        <f t="shared" si="48"/>
        <v>5.5999999999999939E-2</v>
      </c>
      <c r="L441" s="10">
        <f t="shared" si="49"/>
        <v>8.5999999999999938E-2</v>
      </c>
      <c r="M441" s="46"/>
    </row>
    <row r="442" spans="1:13" x14ac:dyDescent="0.4">
      <c r="A442" s="1">
        <f t="shared" si="44"/>
        <v>431</v>
      </c>
      <c r="B442" s="1">
        <f t="shared" si="45"/>
        <v>430.9999999986893</v>
      </c>
      <c r="C442" s="10">
        <f t="shared" si="46"/>
        <v>7.1833333333114888</v>
      </c>
      <c r="D442" s="22">
        <v>45188</v>
      </c>
      <c r="E442" s="15">
        <v>0.61708333333333332</v>
      </c>
      <c r="F442" s="20">
        <v>0</v>
      </c>
      <c r="G442" s="16">
        <v>0.81599999999999995</v>
      </c>
      <c r="H442" s="16">
        <v>31</v>
      </c>
      <c r="I442" s="21">
        <f t="shared" si="47"/>
        <v>45188.617083333331</v>
      </c>
      <c r="J442" s="25">
        <f>VLOOKUP(I442,baro!$A$2:$F$1599,5,TRUE)</f>
        <v>0.76</v>
      </c>
      <c r="K442" s="11">
        <f t="shared" ref="K442:K505" si="50">G442-J442</f>
        <v>5.5999999999999939E-2</v>
      </c>
      <c r="L442" s="10">
        <f t="shared" ref="L442:L505" si="51">IF(K442&lt;0,"-",$B$2+K442)</f>
        <v>8.5999999999999938E-2</v>
      </c>
      <c r="M442" s="46"/>
    </row>
    <row r="443" spans="1:13" x14ac:dyDescent="0.4">
      <c r="A443" s="1">
        <f t="shared" si="44"/>
        <v>432</v>
      </c>
      <c r="B443" s="1">
        <f t="shared" ref="B443:B506" si="52">A443*$F$3</f>
        <v>431.99999999868623</v>
      </c>
      <c r="C443" s="10">
        <f t="shared" si="46"/>
        <v>7.1999999999781039</v>
      </c>
      <c r="D443" s="22">
        <v>45188</v>
      </c>
      <c r="E443" s="15">
        <v>0.61709490740740736</v>
      </c>
      <c r="F443" s="20">
        <v>0</v>
      </c>
      <c r="G443" s="16">
        <v>0.81599999999999995</v>
      </c>
      <c r="H443" s="16">
        <v>31</v>
      </c>
      <c r="I443" s="21">
        <f t="shared" ref="I443:I506" si="53">D443+E443+F443/24/60/60/1000</f>
        <v>45188.617094907408</v>
      </c>
      <c r="J443" s="25">
        <f>VLOOKUP(I443,baro!$A$2:$F$1599,5,TRUE)</f>
        <v>0.76</v>
      </c>
      <c r="K443" s="11">
        <f t="shared" si="50"/>
        <v>5.5999999999999939E-2</v>
      </c>
      <c r="L443" s="10">
        <f t="shared" si="51"/>
        <v>8.5999999999999938E-2</v>
      </c>
      <c r="M443" s="46" t="s">
        <v>50</v>
      </c>
    </row>
    <row r="444" spans="1:13" x14ac:dyDescent="0.4">
      <c r="A444" s="1">
        <f t="shared" si="44"/>
        <v>433</v>
      </c>
      <c r="B444" s="1">
        <f t="shared" si="52"/>
        <v>432.99999999868317</v>
      </c>
      <c r="C444" s="10">
        <f t="shared" ref="C444:C507" si="54">B444/60</f>
        <v>7.216666666644719</v>
      </c>
      <c r="D444" s="22">
        <v>45188</v>
      </c>
      <c r="E444" s="15">
        <v>0.61710648148148151</v>
      </c>
      <c r="F444" s="20">
        <v>0</v>
      </c>
      <c r="G444" s="16">
        <v>0.81599999999999995</v>
      </c>
      <c r="H444" s="16">
        <v>31</v>
      </c>
      <c r="I444" s="21">
        <f t="shared" si="53"/>
        <v>45188.617106481484</v>
      </c>
      <c r="J444" s="25">
        <f>VLOOKUP(I444,baro!$A$2:$F$1599,5,TRUE)</f>
        <v>0.76</v>
      </c>
      <c r="K444" s="11">
        <f t="shared" si="50"/>
        <v>5.5999999999999939E-2</v>
      </c>
      <c r="L444" s="10">
        <f t="shared" si="51"/>
        <v>8.5999999999999938E-2</v>
      </c>
      <c r="M444" s="46"/>
    </row>
    <row r="445" spans="1:13" x14ac:dyDescent="0.4">
      <c r="A445" s="1">
        <f t="shared" si="44"/>
        <v>434</v>
      </c>
      <c r="B445" s="1">
        <f t="shared" si="52"/>
        <v>433.99999999868015</v>
      </c>
      <c r="C445" s="10">
        <f t="shared" si="54"/>
        <v>7.2333333333113359</v>
      </c>
      <c r="D445" s="22">
        <v>45188</v>
      </c>
      <c r="E445" s="15">
        <v>0.61711805555555554</v>
      </c>
      <c r="F445" s="20">
        <v>0</v>
      </c>
      <c r="G445" s="16">
        <v>0.81599999999999995</v>
      </c>
      <c r="H445" s="16">
        <v>31</v>
      </c>
      <c r="I445" s="21">
        <f t="shared" si="53"/>
        <v>45188.617118055554</v>
      </c>
      <c r="J445" s="25">
        <f>VLOOKUP(I445,baro!$A$2:$F$1599,5,TRUE)</f>
        <v>0.76</v>
      </c>
      <c r="K445" s="11">
        <f t="shared" si="50"/>
        <v>5.5999999999999939E-2</v>
      </c>
      <c r="L445" s="10">
        <f t="shared" si="51"/>
        <v>8.5999999999999938E-2</v>
      </c>
      <c r="M445" s="46"/>
    </row>
    <row r="446" spans="1:13" x14ac:dyDescent="0.4">
      <c r="A446" s="1">
        <f t="shared" si="44"/>
        <v>435</v>
      </c>
      <c r="B446" s="1">
        <f t="shared" si="52"/>
        <v>434.99999999867714</v>
      </c>
      <c r="C446" s="10">
        <f t="shared" si="54"/>
        <v>7.2499999999779527</v>
      </c>
      <c r="D446" s="22">
        <v>45188</v>
      </c>
      <c r="E446" s="15">
        <v>0.61712962962962969</v>
      </c>
      <c r="F446" s="20">
        <v>0</v>
      </c>
      <c r="G446" s="16">
        <v>0.81499999999999995</v>
      </c>
      <c r="H446" s="16">
        <v>31</v>
      </c>
      <c r="I446" s="21">
        <f t="shared" si="53"/>
        <v>45188.617129629631</v>
      </c>
      <c r="J446" s="25">
        <f>VLOOKUP(I446,baro!$A$2:$F$1599,5,TRUE)</f>
        <v>0.76</v>
      </c>
      <c r="K446" s="11">
        <f t="shared" si="50"/>
        <v>5.4999999999999938E-2</v>
      </c>
      <c r="L446" s="10">
        <f t="shared" si="51"/>
        <v>8.4999999999999937E-2</v>
      </c>
      <c r="M446" s="46"/>
    </row>
    <row r="447" spans="1:13" x14ac:dyDescent="0.4">
      <c r="A447" s="1">
        <f t="shared" si="44"/>
        <v>436</v>
      </c>
      <c r="B447" s="1">
        <f t="shared" si="52"/>
        <v>435.99999999867407</v>
      </c>
      <c r="C447" s="10">
        <f t="shared" si="54"/>
        <v>7.2666666666445678</v>
      </c>
      <c r="D447" s="22">
        <v>45188</v>
      </c>
      <c r="E447" s="15">
        <v>0.61714120370370373</v>
      </c>
      <c r="F447" s="20">
        <v>0</v>
      </c>
      <c r="G447" s="16">
        <v>0.81499999999999995</v>
      </c>
      <c r="H447" s="16">
        <v>31</v>
      </c>
      <c r="I447" s="21">
        <f t="shared" si="53"/>
        <v>45188.6171412037</v>
      </c>
      <c r="J447" s="25">
        <f>VLOOKUP(I447,baro!$A$2:$F$1599,5,TRUE)</f>
        <v>0.76</v>
      </c>
      <c r="K447" s="11">
        <f t="shared" si="50"/>
        <v>5.4999999999999938E-2</v>
      </c>
      <c r="L447" s="10">
        <f t="shared" si="51"/>
        <v>8.4999999999999937E-2</v>
      </c>
      <c r="M447" s="46"/>
    </row>
    <row r="448" spans="1:13" x14ac:dyDescent="0.4">
      <c r="A448" s="1">
        <f t="shared" si="44"/>
        <v>437</v>
      </c>
      <c r="B448" s="1">
        <f t="shared" si="52"/>
        <v>436.999999998671</v>
      </c>
      <c r="C448" s="10">
        <f t="shared" si="54"/>
        <v>7.2833333333111829</v>
      </c>
      <c r="D448" s="22">
        <v>45188</v>
      </c>
      <c r="E448" s="15">
        <v>0.61715277777777777</v>
      </c>
      <c r="F448" s="20">
        <v>0</v>
      </c>
      <c r="G448" s="16">
        <v>0.81499999999999995</v>
      </c>
      <c r="H448" s="16">
        <v>31</v>
      </c>
      <c r="I448" s="21">
        <f t="shared" si="53"/>
        <v>45188.617152777777</v>
      </c>
      <c r="J448" s="25">
        <f>VLOOKUP(I448,baro!$A$2:$F$1599,5,TRUE)</f>
        <v>0.76</v>
      </c>
      <c r="K448" s="11">
        <f t="shared" si="50"/>
        <v>5.4999999999999938E-2</v>
      </c>
      <c r="L448" s="10">
        <f t="shared" si="51"/>
        <v>8.4999999999999937E-2</v>
      </c>
      <c r="M448" s="46"/>
    </row>
    <row r="449" spans="1:13" x14ac:dyDescent="0.4">
      <c r="A449" s="1">
        <f t="shared" si="44"/>
        <v>438</v>
      </c>
      <c r="B449" s="1">
        <f t="shared" si="52"/>
        <v>437.99999999866799</v>
      </c>
      <c r="C449" s="10">
        <f t="shared" si="54"/>
        <v>7.2999999999777998</v>
      </c>
      <c r="D449" s="22">
        <v>45188</v>
      </c>
      <c r="E449" s="15">
        <v>0.61716435185185181</v>
      </c>
      <c r="F449" s="20">
        <v>0</v>
      </c>
      <c r="G449" s="16">
        <v>0.81299999999999994</v>
      </c>
      <c r="H449" s="16">
        <v>31</v>
      </c>
      <c r="I449" s="21">
        <f t="shared" si="53"/>
        <v>45188.617164351854</v>
      </c>
      <c r="J449" s="25">
        <f>VLOOKUP(I449,baro!$A$2:$F$1599,5,TRUE)</f>
        <v>0.76</v>
      </c>
      <c r="K449" s="11">
        <f t="shared" si="50"/>
        <v>5.2999999999999936E-2</v>
      </c>
      <c r="L449" s="10">
        <f t="shared" si="51"/>
        <v>8.2999999999999935E-2</v>
      </c>
      <c r="M449" s="46"/>
    </row>
    <row r="450" spans="1:13" x14ac:dyDescent="0.4">
      <c r="A450" s="1">
        <f t="shared" si="44"/>
        <v>439</v>
      </c>
      <c r="B450" s="1">
        <f t="shared" si="52"/>
        <v>438.99999999866498</v>
      </c>
      <c r="C450" s="10">
        <f t="shared" si="54"/>
        <v>7.3166666666444167</v>
      </c>
      <c r="D450" s="22">
        <v>45188</v>
      </c>
      <c r="E450" s="15">
        <v>0.61717592592592596</v>
      </c>
      <c r="F450" s="20">
        <v>0</v>
      </c>
      <c r="G450" s="16">
        <v>0.81299999999999994</v>
      </c>
      <c r="H450" s="16">
        <v>31</v>
      </c>
      <c r="I450" s="21">
        <f t="shared" si="53"/>
        <v>45188.617175925923</v>
      </c>
      <c r="J450" s="25">
        <f>VLOOKUP(I450,baro!$A$2:$F$1599,5,TRUE)</f>
        <v>0.76</v>
      </c>
      <c r="K450" s="11">
        <f t="shared" si="50"/>
        <v>5.2999999999999936E-2</v>
      </c>
      <c r="L450" s="10">
        <f t="shared" si="51"/>
        <v>8.2999999999999935E-2</v>
      </c>
      <c r="M450" s="46"/>
    </row>
    <row r="451" spans="1:13" x14ac:dyDescent="0.4">
      <c r="A451" s="1">
        <f t="shared" si="44"/>
        <v>440</v>
      </c>
      <c r="B451" s="1">
        <f t="shared" si="52"/>
        <v>439.99999999866191</v>
      </c>
      <c r="C451" s="10">
        <f t="shared" si="54"/>
        <v>7.3333333333110318</v>
      </c>
      <c r="D451" s="22">
        <v>45188</v>
      </c>
      <c r="E451" s="15">
        <v>0.6171875</v>
      </c>
      <c r="F451" s="20">
        <v>0</v>
      </c>
      <c r="G451" s="16">
        <v>0.81299999999999994</v>
      </c>
      <c r="H451" s="16">
        <v>31</v>
      </c>
      <c r="I451" s="21">
        <f t="shared" si="53"/>
        <v>45188.6171875</v>
      </c>
      <c r="J451" s="25">
        <f>VLOOKUP(I451,baro!$A$2:$F$1599,5,TRUE)</f>
        <v>0.76</v>
      </c>
      <c r="K451" s="11">
        <f t="shared" si="50"/>
        <v>5.2999999999999936E-2</v>
      </c>
      <c r="L451" s="10">
        <f t="shared" si="51"/>
        <v>8.2999999999999935E-2</v>
      </c>
      <c r="M451" s="46"/>
    </row>
    <row r="452" spans="1:13" x14ac:dyDescent="0.4">
      <c r="A452" s="1">
        <f t="shared" si="44"/>
        <v>441</v>
      </c>
      <c r="B452" s="1">
        <f t="shared" si="52"/>
        <v>440.99999999865884</v>
      </c>
      <c r="C452" s="10">
        <f t="shared" si="54"/>
        <v>7.3499999999776469</v>
      </c>
      <c r="D452" s="22">
        <v>45188</v>
      </c>
      <c r="E452" s="15">
        <v>0.61719907407407404</v>
      </c>
      <c r="F452" s="20">
        <v>0</v>
      </c>
      <c r="G452" s="16">
        <v>0.81299999999999994</v>
      </c>
      <c r="H452" s="16">
        <v>31</v>
      </c>
      <c r="I452" s="21">
        <f t="shared" si="53"/>
        <v>45188.617199074077</v>
      </c>
      <c r="J452" s="25">
        <f>VLOOKUP(I452,baro!$A$2:$F$1599,5,TRUE)</f>
        <v>0.75900000000000001</v>
      </c>
      <c r="K452" s="11">
        <f t="shared" si="50"/>
        <v>5.3999999999999937E-2</v>
      </c>
      <c r="L452" s="10">
        <f t="shared" si="51"/>
        <v>8.3999999999999936E-2</v>
      </c>
      <c r="M452" s="46"/>
    </row>
    <row r="453" spans="1:13" x14ac:dyDescent="0.4">
      <c r="A453" s="1">
        <f t="shared" si="44"/>
        <v>442</v>
      </c>
      <c r="B453" s="1">
        <f t="shared" si="52"/>
        <v>441.99999999865582</v>
      </c>
      <c r="C453" s="10">
        <f t="shared" si="54"/>
        <v>7.3666666666442637</v>
      </c>
      <c r="D453" s="22">
        <v>45188</v>
      </c>
      <c r="E453" s="15">
        <v>0.61721064814814819</v>
      </c>
      <c r="F453" s="20">
        <v>0</v>
      </c>
      <c r="G453" s="16">
        <v>0.81200000000000006</v>
      </c>
      <c r="H453" s="16">
        <v>31</v>
      </c>
      <c r="I453" s="21">
        <f t="shared" si="53"/>
        <v>45188.617210648146</v>
      </c>
      <c r="J453" s="25">
        <f>VLOOKUP(I453,baro!$A$2:$F$1599,5,TRUE)</f>
        <v>0.76</v>
      </c>
      <c r="K453" s="11">
        <f t="shared" si="50"/>
        <v>5.2000000000000046E-2</v>
      </c>
      <c r="L453" s="10">
        <f t="shared" si="51"/>
        <v>8.2000000000000045E-2</v>
      </c>
      <c r="M453" s="46"/>
    </row>
    <row r="454" spans="1:13" x14ac:dyDescent="0.4">
      <c r="A454" s="1">
        <f t="shared" si="44"/>
        <v>443</v>
      </c>
      <c r="B454" s="1">
        <f t="shared" si="52"/>
        <v>442.99999999865281</v>
      </c>
      <c r="C454" s="10">
        <f t="shared" si="54"/>
        <v>7.3833333333108806</v>
      </c>
      <c r="D454" s="22">
        <v>45188</v>
      </c>
      <c r="E454" s="15">
        <v>0.61722222222222223</v>
      </c>
      <c r="F454" s="20">
        <v>0</v>
      </c>
      <c r="G454" s="16">
        <v>0.81200000000000006</v>
      </c>
      <c r="H454" s="16">
        <v>31</v>
      </c>
      <c r="I454" s="21">
        <f t="shared" si="53"/>
        <v>45188.617222222223</v>
      </c>
      <c r="J454" s="25">
        <f>VLOOKUP(I454,baro!$A$2:$F$1599,5,TRUE)</f>
        <v>0.76</v>
      </c>
      <c r="K454" s="11">
        <f t="shared" si="50"/>
        <v>5.2000000000000046E-2</v>
      </c>
      <c r="L454" s="10">
        <f t="shared" si="51"/>
        <v>8.2000000000000045E-2</v>
      </c>
      <c r="M454" s="46"/>
    </row>
    <row r="455" spans="1:13" x14ac:dyDescent="0.4">
      <c r="A455" s="1">
        <f t="shared" si="44"/>
        <v>444</v>
      </c>
      <c r="B455" s="1">
        <f t="shared" si="52"/>
        <v>443.99999999864974</v>
      </c>
      <c r="C455" s="10">
        <f t="shared" si="54"/>
        <v>7.3999999999774957</v>
      </c>
      <c r="D455" s="22">
        <v>45188</v>
      </c>
      <c r="E455" s="15">
        <v>0.61723379629629627</v>
      </c>
      <c r="F455" s="20">
        <v>0</v>
      </c>
      <c r="G455" s="16">
        <v>0.81200000000000006</v>
      </c>
      <c r="H455" s="16">
        <v>31</v>
      </c>
      <c r="I455" s="21">
        <f t="shared" si="53"/>
        <v>45188.6172337963</v>
      </c>
      <c r="J455" s="25">
        <f>VLOOKUP(I455,baro!$A$2:$F$1599,5,TRUE)</f>
        <v>0.75900000000000001</v>
      </c>
      <c r="K455" s="11">
        <f t="shared" si="50"/>
        <v>5.3000000000000047E-2</v>
      </c>
      <c r="L455" s="10">
        <f t="shared" si="51"/>
        <v>8.3000000000000046E-2</v>
      </c>
      <c r="M455" s="46"/>
    </row>
    <row r="456" spans="1:13" x14ac:dyDescent="0.4">
      <c r="A456" s="1">
        <f t="shared" si="44"/>
        <v>445</v>
      </c>
      <c r="B456" s="1">
        <f t="shared" si="52"/>
        <v>444.99999999864667</v>
      </c>
      <c r="C456" s="10">
        <f t="shared" si="54"/>
        <v>7.4166666666441108</v>
      </c>
      <c r="D456" s="22">
        <v>45188</v>
      </c>
      <c r="E456" s="15">
        <v>0.61724537037037031</v>
      </c>
      <c r="F456" s="20">
        <v>0</v>
      </c>
      <c r="G456" s="16">
        <v>0.81200000000000006</v>
      </c>
      <c r="H456" s="16">
        <v>31</v>
      </c>
      <c r="I456" s="21">
        <f t="shared" si="53"/>
        <v>45188.617245370369</v>
      </c>
      <c r="J456" s="25">
        <f>VLOOKUP(I456,baro!$A$2:$F$1599,5,TRUE)</f>
        <v>0.76</v>
      </c>
      <c r="K456" s="11">
        <f t="shared" si="50"/>
        <v>5.2000000000000046E-2</v>
      </c>
      <c r="L456" s="10">
        <f t="shared" si="51"/>
        <v>8.2000000000000045E-2</v>
      </c>
      <c r="M456" s="46"/>
    </row>
    <row r="457" spans="1:13" x14ac:dyDescent="0.4">
      <c r="A457" s="1">
        <f t="shared" si="44"/>
        <v>446</v>
      </c>
      <c r="B457" s="1">
        <f t="shared" si="52"/>
        <v>445.99999999864366</v>
      </c>
      <c r="C457" s="10">
        <f t="shared" si="54"/>
        <v>7.4333333333107277</v>
      </c>
      <c r="D457" s="22">
        <v>45188</v>
      </c>
      <c r="E457" s="15">
        <v>0.61725694444444446</v>
      </c>
      <c r="F457" s="20">
        <v>0</v>
      </c>
      <c r="G457" s="16">
        <v>0.81</v>
      </c>
      <c r="H457" s="16">
        <v>31</v>
      </c>
      <c r="I457" s="21">
        <f t="shared" si="53"/>
        <v>45188.617256944446</v>
      </c>
      <c r="J457" s="25">
        <f>VLOOKUP(I457,baro!$A$2:$F$1599,5,TRUE)</f>
        <v>0.76</v>
      </c>
      <c r="K457" s="11">
        <f t="shared" si="50"/>
        <v>5.0000000000000044E-2</v>
      </c>
      <c r="L457" s="10">
        <f t="shared" si="51"/>
        <v>8.0000000000000043E-2</v>
      </c>
      <c r="M457" s="46"/>
    </row>
    <row r="458" spans="1:13" x14ac:dyDescent="0.4">
      <c r="A458" s="1">
        <f t="shared" si="44"/>
        <v>447</v>
      </c>
      <c r="B458" s="1">
        <f t="shared" si="52"/>
        <v>446.99999999864065</v>
      </c>
      <c r="C458" s="10">
        <f t="shared" si="54"/>
        <v>7.4499999999773445</v>
      </c>
      <c r="D458" s="22">
        <v>45188</v>
      </c>
      <c r="E458" s="15">
        <v>0.61726851851851849</v>
      </c>
      <c r="F458" s="20">
        <v>0</v>
      </c>
      <c r="G458" s="16">
        <v>0.81</v>
      </c>
      <c r="H458" s="16">
        <v>31</v>
      </c>
      <c r="I458" s="21">
        <f t="shared" si="53"/>
        <v>45188.617268518516</v>
      </c>
      <c r="J458" s="25">
        <f>VLOOKUP(I458,baro!$A$2:$F$1599,5,TRUE)</f>
        <v>0.76</v>
      </c>
      <c r="K458" s="11">
        <f t="shared" si="50"/>
        <v>5.0000000000000044E-2</v>
      </c>
      <c r="L458" s="10">
        <f t="shared" si="51"/>
        <v>8.0000000000000043E-2</v>
      </c>
      <c r="M458" s="46"/>
    </row>
    <row r="459" spans="1:13" x14ac:dyDescent="0.4">
      <c r="A459" s="1">
        <f t="shared" si="44"/>
        <v>448</v>
      </c>
      <c r="B459" s="1">
        <f t="shared" si="52"/>
        <v>447.99999999863758</v>
      </c>
      <c r="C459" s="10">
        <f t="shared" si="54"/>
        <v>7.4666666666439596</v>
      </c>
      <c r="D459" s="22">
        <v>45188</v>
      </c>
      <c r="E459" s="15">
        <v>0.61728009259259264</v>
      </c>
      <c r="F459" s="20">
        <v>0</v>
      </c>
      <c r="G459" s="16">
        <v>0.81</v>
      </c>
      <c r="H459" s="16">
        <v>31</v>
      </c>
      <c r="I459" s="21">
        <f t="shared" si="53"/>
        <v>45188.617280092592</v>
      </c>
      <c r="J459" s="25">
        <f>VLOOKUP(I459,baro!$A$2:$F$1599,5,TRUE)</f>
        <v>0.75900000000000001</v>
      </c>
      <c r="K459" s="11">
        <f t="shared" si="50"/>
        <v>5.1000000000000045E-2</v>
      </c>
      <c r="L459" s="10">
        <f t="shared" si="51"/>
        <v>8.1000000000000044E-2</v>
      </c>
      <c r="M459" s="46"/>
    </row>
    <row r="460" spans="1:13" x14ac:dyDescent="0.4">
      <c r="A460" s="1">
        <f t="shared" si="44"/>
        <v>449</v>
      </c>
      <c r="B460" s="1">
        <f t="shared" si="52"/>
        <v>448.99999999863451</v>
      </c>
      <c r="C460" s="10">
        <f t="shared" si="54"/>
        <v>7.4833333333105747</v>
      </c>
      <c r="D460" s="22">
        <v>45188</v>
      </c>
      <c r="E460" s="15">
        <v>0.61729166666666668</v>
      </c>
      <c r="F460" s="20">
        <v>0</v>
      </c>
      <c r="G460" s="16">
        <v>0.80900000000000005</v>
      </c>
      <c r="H460" s="16">
        <v>31</v>
      </c>
      <c r="I460" s="21">
        <f t="shared" si="53"/>
        <v>45188.617291666669</v>
      </c>
      <c r="J460" s="25">
        <f>VLOOKUP(I460,baro!$A$2:$F$1599,5,TRUE)</f>
        <v>0.76</v>
      </c>
      <c r="K460" s="11">
        <f t="shared" si="50"/>
        <v>4.9000000000000044E-2</v>
      </c>
      <c r="L460" s="10">
        <f t="shared" si="51"/>
        <v>7.9000000000000042E-2</v>
      </c>
      <c r="M460" s="46"/>
    </row>
    <row r="461" spans="1:13" x14ac:dyDescent="0.4">
      <c r="A461" s="1">
        <f t="shared" si="44"/>
        <v>450</v>
      </c>
      <c r="B461" s="1">
        <f t="shared" si="52"/>
        <v>449.99999999863149</v>
      </c>
      <c r="C461" s="10">
        <f t="shared" si="54"/>
        <v>7.4999999999771916</v>
      </c>
      <c r="D461" s="22">
        <v>45188</v>
      </c>
      <c r="E461" s="15">
        <v>0.61730324074074072</v>
      </c>
      <c r="F461" s="20">
        <v>0</v>
      </c>
      <c r="G461" s="16">
        <v>0.80900000000000005</v>
      </c>
      <c r="H461" s="16">
        <v>31</v>
      </c>
      <c r="I461" s="21">
        <f t="shared" si="53"/>
        <v>45188.617303240739</v>
      </c>
      <c r="J461" s="25">
        <f>VLOOKUP(I461,baro!$A$2:$F$1599,5,TRUE)</f>
        <v>0.75900000000000001</v>
      </c>
      <c r="K461" s="11">
        <f t="shared" si="50"/>
        <v>5.0000000000000044E-2</v>
      </c>
      <c r="L461" s="10">
        <f t="shared" si="51"/>
        <v>8.0000000000000043E-2</v>
      </c>
      <c r="M461" s="46"/>
    </row>
    <row r="462" spans="1:13" x14ac:dyDescent="0.4">
      <c r="A462" s="1">
        <f t="shared" si="44"/>
        <v>451</v>
      </c>
      <c r="B462" s="1">
        <f t="shared" si="52"/>
        <v>450.99999999862848</v>
      </c>
      <c r="C462" s="10">
        <f t="shared" si="54"/>
        <v>7.5166666666438084</v>
      </c>
      <c r="D462" s="22">
        <v>45188</v>
      </c>
      <c r="E462" s="15">
        <v>0.61731481481481476</v>
      </c>
      <c r="F462" s="20">
        <v>0</v>
      </c>
      <c r="G462" s="16">
        <v>0.80900000000000005</v>
      </c>
      <c r="H462" s="16">
        <v>31</v>
      </c>
      <c r="I462" s="21">
        <f t="shared" si="53"/>
        <v>45188.617314814815</v>
      </c>
      <c r="J462" s="25">
        <f>VLOOKUP(I462,baro!$A$2:$F$1599,5,TRUE)</f>
        <v>0.76</v>
      </c>
      <c r="K462" s="11">
        <f t="shared" si="50"/>
        <v>4.9000000000000044E-2</v>
      </c>
      <c r="L462" s="10">
        <f t="shared" si="51"/>
        <v>7.9000000000000042E-2</v>
      </c>
      <c r="M462" s="46"/>
    </row>
    <row r="463" spans="1:13" x14ac:dyDescent="0.4">
      <c r="A463" s="1">
        <f t="shared" si="44"/>
        <v>452</v>
      </c>
      <c r="B463" s="1">
        <f t="shared" si="52"/>
        <v>451.99999999862541</v>
      </c>
      <c r="C463" s="10">
        <f t="shared" si="54"/>
        <v>7.5333333333104235</v>
      </c>
      <c r="D463" s="22">
        <v>45188</v>
      </c>
      <c r="E463" s="15">
        <v>0.61732638888888891</v>
      </c>
      <c r="F463" s="20">
        <v>0</v>
      </c>
      <c r="G463" s="16">
        <v>0.80900000000000005</v>
      </c>
      <c r="H463" s="16">
        <v>31</v>
      </c>
      <c r="I463" s="21">
        <f t="shared" si="53"/>
        <v>45188.617326388892</v>
      </c>
      <c r="J463" s="25">
        <f>VLOOKUP(I463,baro!$A$2:$F$1599,5,TRUE)</f>
        <v>0.76</v>
      </c>
      <c r="K463" s="11">
        <f t="shared" si="50"/>
        <v>4.9000000000000044E-2</v>
      </c>
      <c r="L463" s="10">
        <f t="shared" si="51"/>
        <v>7.9000000000000042E-2</v>
      </c>
      <c r="M463" s="46"/>
    </row>
    <row r="464" spans="1:13" x14ac:dyDescent="0.4">
      <c r="A464" s="1">
        <f t="shared" si="44"/>
        <v>453</v>
      </c>
      <c r="B464" s="1">
        <f t="shared" si="52"/>
        <v>452.99999999862234</v>
      </c>
      <c r="C464" s="10">
        <f t="shared" si="54"/>
        <v>7.5499999999770386</v>
      </c>
      <c r="D464" s="22">
        <v>45188</v>
      </c>
      <c r="E464" s="15">
        <v>0.61733796296296295</v>
      </c>
      <c r="F464" s="20">
        <v>0</v>
      </c>
      <c r="G464" s="16">
        <v>0.80700000000000005</v>
      </c>
      <c r="H464" s="16">
        <v>31</v>
      </c>
      <c r="I464" s="21">
        <f t="shared" si="53"/>
        <v>45188.617337962962</v>
      </c>
      <c r="J464" s="25">
        <f>VLOOKUP(I464,baro!$A$2:$F$1599,5,TRUE)</f>
        <v>0.76</v>
      </c>
      <c r="K464" s="11">
        <f t="shared" si="50"/>
        <v>4.7000000000000042E-2</v>
      </c>
      <c r="L464" s="10">
        <f t="shared" si="51"/>
        <v>7.7000000000000041E-2</v>
      </c>
      <c r="M464" s="46"/>
    </row>
    <row r="465" spans="1:13" x14ac:dyDescent="0.4">
      <c r="A465" s="1">
        <f t="shared" si="44"/>
        <v>454</v>
      </c>
      <c r="B465" s="1">
        <f t="shared" si="52"/>
        <v>453.99999999861933</v>
      </c>
      <c r="C465" s="10">
        <f t="shared" si="54"/>
        <v>7.5666666666436555</v>
      </c>
      <c r="D465" s="22">
        <v>45188</v>
      </c>
      <c r="E465" s="15">
        <v>0.6173495370370371</v>
      </c>
      <c r="F465" s="20">
        <v>0</v>
      </c>
      <c r="G465" s="16">
        <v>0.80700000000000005</v>
      </c>
      <c r="H465" s="16">
        <v>31</v>
      </c>
      <c r="I465" s="21">
        <f t="shared" si="53"/>
        <v>45188.617349537039</v>
      </c>
      <c r="J465" s="25">
        <f>VLOOKUP(I465,baro!$A$2:$F$1599,5,TRUE)</f>
        <v>0.76</v>
      </c>
      <c r="K465" s="11">
        <f t="shared" si="50"/>
        <v>4.7000000000000042E-2</v>
      </c>
      <c r="L465" s="10">
        <f t="shared" si="51"/>
        <v>7.7000000000000041E-2</v>
      </c>
      <c r="M465" s="46"/>
    </row>
    <row r="466" spans="1:13" x14ac:dyDescent="0.4">
      <c r="A466" s="1">
        <f t="shared" si="44"/>
        <v>455</v>
      </c>
      <c r="B466" s="1">
        <f t="shared" si="52"/>
        <v>454.99999999861632</v>
      </c>
      <c r="C466" s="10">
        <f t="shared" si="54"/>
        <v>7.5833333333102724</v>
      </c>
      <c r="D466" s="22">
        <v>45188</v>
      </c>
      <c r="E466" s="15">
        <v>0.61736111111111114</v>
      </c>
      <c r="F466" s="20">
        <v>0</v>
      </c>
      <c r="G466" s="16">
        <v>0.80700000000000005</v>
      </c>
      <c r="H466" s="16">
        <v>31</v>
      </c>
      <c r="I466" s="21">
        <f t="shared" si="53"/>
        <v>45188.617361111108</v>
      </c>
      <c r="J466" s="25">
        <f>VLOOKUP(I466,baro!$A$2:$F$1599,5,TRUE)</f>
        <v>0.76</v>
      </c>
      <c r="K466" s="11">
        <f t="shared" si="50"/>
        <v>4.7000000000000042E-2</v>
      </c>
      <c r="L466" s="10">
        <f t="shared" si="51"/>
        <v>7.7000000000000041E-2</v>
      </c>
      <c r="M466" s="46"/>
    </row>
    <row r="467" spans="1:13" x14ac:dyDescent="0.4">
      <c r="A467" s="1">
        <f t="shared" si="44"/>
        <v>456</v>
      </c>
      <c r="B467" s="1">
        <f t="shared" si="52"/>
        <v>455.99999999861325</v>
      </c>
      <c r="C467" s="10">
        <f t="shared" si="54"/>
        <v>7.5999999999768875</v>
      </c>
      <c r="D467" s="22">
        <v>45188</v>
      </c>
      <c r="E467" s="15">
        <v>0.61737268518518518</v>
      </c>
      <c r="F467" s="20">
        <v>0</v>
      </c>
      <c r="G467" s="16">
        <v>0.80700000000000005</v>
      </c>
      <c r="H467" s="16">
        <v>31</v>
      </c>
      <c r="I467" s="21">
        <f t="shared" si="53"/>
        <v>45188.617372685185</v>
      </c>
      <c r="J467" s="25">
        <f>VLOOKUP(I467,baro!$A$2:$F$1599,5,TRUE)</f>
        <v>0.76</v>
      </c>
      <c r="K467" s="11">
        <f t="shared" si="50"/>
        <v>4.7000000000000042E-2</v>
      </c>
      <c r="L467" s="10">
        <f t="shared" si="51"/>
        <v>7.7000000000000041E-2</v>
      </c>
      <c r="M467" s="46"/>
    </row>
    <row r="468" spans="1:13" x14ac:dyDescent="0.4">
      <c r="A468" s="1">
        <f t="shared" si="44"/>
        <v>457</v>
      </c>
      <c r="B468" s="1">
        <f t="shared" si="52"/>
        <v>456.99999999861018</v>
      </c>
      <c r="C468" s="10">
        <f t="shared" si="54"/>
        <v>7.6166666666435026</v>
      </c>
      <c r="D468" s="22">
        <v>45188</v>
      </c>
      <c r="E468" s="15">
        <v>0.61738425925925922</v>
      </c>
      <c r="F468" s="20">
        <v>0</v>
      </c>
      <c r="G468" s="16">
        <v>0.80600000000000005</v>
      </c>
      <c r="H468" s="16">
        <v>31</v>
      </c>
      <c r="I468" s="21">
        <f t="shared" si="53"/>
        <v>45188.617384259262</v>
      </c>
      <c r="J468" s="25">
        <f>VLOOKUP(I468,baro!$A$2:$F$1599,5,TRUE)</f>
        <v>0.76</v>
      </c>
      <c r="K468" s="11">
        <f t="shared" si="50"/>
        <v>4.6000000000000041E-2</v>
      </c>
      <c r="L468" s="10">
        <f t="shared" si="51"/>
        <v>7.600000000000004E-2</v>
      </c>
      <c r="M468" s="46"/>
    </row>
    <row r="469" spans="1:13" x14ac:dyDescent="0.4">
      <c r="A469" s="1">
        <f t="shared" si="44"/>
        <v>458</v>
      </c>
      <c r="B469" s="1">
        <f t="shared" si="52"/>
        <v>457.99999999860717</v>
      </c>
      <c r="C469" s="10">
        <f t="shared" si="54"/>
        <v>7.6333333333101194</v>
      </c>
      <c r="D469" s="22">
        <v>45188</v>
      </c>
      <c r="E469" s="15">
        <v>0.61739583333333337</v>
      </c>
      <c r="F469" s="20">
        <v>0</v>
      </c>
      <c r="G469" s="16">
        <v>0.80600000000000005</v>
      </c>
      <c r="H469" s="16">
        <v>31</v>
      </c>
      <c r="I469" s="21">
        <f t="shared" si="53"/>
        <v>45188.617395833331</v>
      </c>
      <c r="J469" s="25">
        <f>VLOOKUP(I469,baro!$A$2:$F$1599,5,TRUE)</f>
        <v>0.76</v>
      </c>
      <c r="K469" s="11">
        <f t="shared" si="50"/>
        <v>4.6000000000000041E-2</v>
      </c>
      <c r="L469" s="10">
        <f t="shared" si="51"/>
        <v>7.600000000000004E-2</v>
      </c>
      <c r="M469" s="46"/>
    </row>
    <row r="470" spans="1:13" x14ac:dyDescent="0.4">
      <c r="A470" s="1">
        <f t="shared" si="44"/>
        <v>459</v>
      </c>
      <c r="B470" s="1">
        <f t="shared" si="52"/>
        <v>458.99999999860415</v>
      </c>
      <c r="C470" s="10">
        <f t="shared" si="54"/>
        <v>7.6499999999767363</v>
      </c>
      <c r="D470" s="22">
        <v>45188</v>
      </c>
      <c r="E470" s="15">
        <v>0.6174074074074074</v>
      </c>
      <c r="F470" s="20">
        <v>0</v>
      </c>
      <c r="G470" s="16">
        <v>0.80600000000000005</v>
      </c>
      <c r="H470" s="16">
        <v>31</v>
      </c>
      <c r="I470" s="21">
        <f t="shared" si="53"/>
        <v>45188.617407407408</v>
      </c>
      <c r="J470" s="25">
        <f>VLOOKUP(I470,baro!$A$2:$F$1599,5,TRUE)</f>
        <v>0.76</v>
      </c>
      <c r="K470" s="11">
        <f t="shared" si="50"/>
        <v>4.6000000000000041E-2</v>
      </c>
      <c r="L470" s="10">
        <f t="shared" si="51"/>
        <v>7.600000000000004E-2</v>
      </c>
      <c r="M470" s="46"/>
    </row>
    <row r="471" spans="1:13" x14ac:dyDescent="0.4">
      <c r="A471" s="1">
        <f t="shared" si="44"/>
        <v>460</v>
      </c>
      <c r="B471" s="1">
        <f t="shared" si="52"/>
        <v>459.99999999860108</v>
      </c>
      <c r="C471" s="10">
        <f t="shared" si="54"/>
        <v>7.6666666666433514</v>
      </c>
      <c r="D471" s="22">
        <v>45188</v>
      </c>
      <c r="E471" s="15">
        <v>0.61741898148148155</v>
      </c>
      <c r="F471" s="20">
        <v>0</v>
      </c>
      <c r="G471" s="16">
        <v>0.80400000000000005</v>
      </c>
      <c r="H471" s="16">
        <v>31</v>
      </c>
      <c r="I471" s="21">
        <f t="shared" si="53"/>
        <v>45188.617418981485</v>
      </c>
      <c r="J471" s="25">
        <f>VLOOKUP(I471,baro!$A$2:$F$1599,5,TRUE)</f>
        <v>0.75900000000000001</v>
      </c>
      <c r="K471" s="11">
        <f t="shared" si="50"/>
        <v>4.500000000000004E-2</v>
      </c>
      <c r="L471" s="10">
        <f t="shared" si="51"/>
        <v>7.5000000000000039E-2</v>
      </c>
      <c r="M471" s="46"/>
    </row>
    <row r="472" spans="1:13" x14ac:dyDescent="0.4">
      <c r="A472" s="1">
        <f t="shared" si="44"/>
        <v>461</v>
      </c>
      <c r="B472" s="1">
        <f t="shared" si="52"/>
        <v>460.99999999859801</v>
      </c>
      <c r="C472" s="10">
        <f t="shared" si="54"/>
        <v>7.6833333333099665</v>
      </c>
      <c r="D472" s="22">
        <v>45188</v>
      </c>
      <c r="E472" s="15">
        <v>0.61743055555555559</v>
      </c>
      <c r="F472" s="20">
        <v>0</v>
      </c>
      <c r="G472" s="16">
        <v>0.80400000000000005</v>
      </c>
      <c r="H472" s="16">
        <v>31</v>
      </c>
      <c r="I472" s="21">
        <f t="shared" si="53"/>
        <v>45188.617430555554</v>
      </c>
      <c r="J472" s="25">
        <f>VLOOKUP(I472,baro!$A$2:$F$1599,5,TRUE)</f>
        <v>0.76</v>
      </c>
      <c r="K472" s="11">
        <f t="shared" si="50"/>
        <v>4.4000000000000039E-2</v>
      </c>
      <c r="L472" s="10">
        <f t="shared" si="51"/>
        <v>7.4000000000000038E-2</v>
      </c>
      <c r="M472" s="46"/>
    </row>
    <row r="473" spans="1:13" x14ac:dyDescent="0.4">
      <c r="A473" s="1">
        <f t="shared" si="44"/>
        <v>462</v>
      </c>
      <c r="B473" s="1">
        <f t="shared" si="52"/>
        <v>461.999999998595</v>
      </c>
      <c r="C473" s="10">
        <f t="shared" si="54"/>
        <v>7.6999999999765834</v>
      </c>
      <c r="D473" s="22">
        <v>45188</v>
      </c>
      <c r="E473" s="15">
        <v>0.61744212962962963</v>
      </c>
      <c r="F473" s="20">
        <v>0</v>
      </c>
      <c r="G473" s="16">
        <v>0.80400000000000005</v>
      </c>
      <c r="H473" s="16">
        <v>31</v>
      </c>
      <c r="I473" s="21">
        <f t="shared" si="53"/>
        <v>45188.617442129631</v>
      </c>
      <c r="J473" s="25">
        <f>VLOOKUP(I473,baro!$A$2:$F$1599,5,TRUE)</f>
        <v>0.76</v>
      </c>
      <c r="K473" s="11">
        <f t="shared" si="50"/>
        <v>4.4000000000000039E-2</v>
      </c>
      <c r="L473" s="10">
        <f t="shared" si="51"/>
        <v>7.4000000000000038E-2</v>
      </c>
      <c r="M473" s="46"/>
    </row>
    <row r="474" spans="1:13" x14ac:dyDescent="0.4">
      <c r="A474" s="1">
        <f t="shared" si="44"/>
        <v>463</v>
      </c>
      <c r="B474" s="1">
        <f t="shared" si="52"/>
        <v>462.99999999859199</v>
      </c>
      <c r="C474" s="10">
        <f t="shared" si="54"/>
        <v>7.7166666666432002</v>
      </c>
      <c r="D474" s="22">
        <v>45188</v>
      </c>
      <c r="E474" s="15">
        <v>0.61745370370370367</v>
      </c>
      <c r="F474" s="20">
        <v>0</v>
      </c>
      <c r="G474" s="16">
        <v>0.80300000000000005</v>
      </c>
      <c r="H474" s="16">
        <v>31</v>
      </c>
      <c r="I474" s="21">
        <f t="shared" si="53"/>
        <v>45188.6174537037</v>
      </c>
      <c r="J474" s="25">
        <f>VLOOKUP(I474,baro!$A$2:$F$1599,5,TRUE)</f>
        <v>0.76</v>
      </c>
      <c r="K474" s="11">
        <f t="shared" si="50"/>
        <v>4.3000000000000038E-2</v>
      </c>
      <c r="L474" s="10">
        <f t="shared" si="51"/>
        <v>7.3000000000000037E-2</v>
      </c>
      <c r="M474" s="46"/>
    </row>
    <row r="475" spans="1:13" x14ac:dyDescent="0.4">
      <c r="A475" s="1">
        <f t="shared" si="44"/>
        <v>464</v>
      </c>
      <c r="B475" s="1">
        <f t="shared" si="52"/>
        <v>463.99999999858892</v>
      </c>
      <c r="C475" s="10">
        <f t="shared" si="54"/>
        <v>7.7333333333098153</v>
      </c>
      <c r="D475" s="22">
        <v>45188</v>
      </c>
      <c r="E475" s="15">
        <v>0.61746527777777771</v>
      </c>
      <c r="F475" s="20">
        <v>0</v>
      </c>
      <c r="G475" s="16">
        <v>0.80300000000000005</v>
      </c>
      <c r="H475" s="16">
        <v>31</v>
      </c>
      <c r="I475" s="21">
        <f t="shared" si="53"/>
        <v>45188.617465277777</v>
      </c>
      <c r="J475" s="25">
        <f>VLOOKUP(I475,baro!$A$2:$F$1599,5,TRUE)</f>
        <v>0.76</v>
      </c>
      <c r="K475" s="11">
        <f t="shared" si="50"/>
        <v>4.3000000000000038E-2</v>
      </c>
      <c r="L475" s="10">
        <f t="shared" si="51"/>
        <v>7.3000000000000037E-2</v>
      </c>
      <c r="M475" s="46"/>
    </row>
    <row r="476" spans="1:13" x14ac:dyDescent="0.4">
      <c r="A476" s="1">
        <f t="shared" si="44"/>
        <v>465</v>
      </c>
      <c r="B476" s="1">
        <f t="shared" si="52"/>
        <v>464.99999999858585</v>
      </c>
      <c r="C476" s="10">
        <f t="shared" si="54"/>
        <v>7.7499999999764304</v>
      </c>
      <c r="D476" s="22">
        <v>45188</v>
      </c>
      <c r="E476" s="15">
        <v>0.61747685185185186</v>
      </c>
      <c r="F476" s="20">
        <v>0</v>
      </c>
      <c r="G476" s="16">
        <v>0.80300000000000005</v>
      </c>
      <c r="H476" s="16">
        <v>31</v>
      </c>
      <c r="I476" s="21">
        <f t="shared" si="53"/>
        <v>45188.617476851854</v>
      </c>
      <c r="J476" s="25">
        <f>VLOOKUP(I476,baro!$A$2:$F$1599,5,TRUE)</f>
        <v>0.76</v>
      </c>
      <c r="K476" s="11">
        <f t="shared" si="50"/>
        <v>4.3000000000000038E-2</v>
      </c>
      <c r="L476" s="10">
        <f t="shared" si="51"/>
        <v>7.3000000000000037E-2</v>
      </c>
      <c r="M476" s="46"/>
    </row>
    <row r="477" spans="1:13" x14ac:dyDescent="0.4">
      <c r="A477" s="1">
        <f t="shared" si="44"/>
        <v>466</v>
      </c>
      <c r="B477" s="1">
        <f t="shared" si="52"/>
        <v>465.99999999858284</v>
      </c>
      <c r="C477" s="10">
        <f t="shared" si="54"/>
        <v>7.7666666666430473</v>
      </c>
      <c r="D477" s="22">
        <v>45188</v>
      </c>
      <c r="E477" s="15">
        <v>0.6174884259259259</v>
      </c>
      <c r="F477" s="20">
        <v>0</v>
      </c>
      <c r="G477" s="16">
        <v>0.80100000000000005</v>
      </c>
      <c r="H477" s="16">
        <v>31</v>
      </c>
      <c r="I477" s="21">
        <f t="shared" si="53"/>
        <v>45188.617488425924</v>
      </c>
      <c r="J477" s="25">
        <f>VLOOKUP(I477,baro!$A$2:$F$1599,5,TRUE)</f>
        <v>0.75900000000000001</v>
      </c>
      <c r="K477" s="11">
        <f t="shared" si="50"/>
        <v>4.2000000000000037E-2</v>
      </c>
      <c r="L477" s="10">
        <f t="shared" si="51"/>
        <v>7.2000000000000036E-2</v>
      </c>
      <c r="M477" s="46"/>
    </row>
    <row r="478" spans="1:13" x14ac:dyDescent="0.4">
      <c r="A478" s="1">
        <f t="shared" si="44"/>
        <v>467</v>
      </c>
      <c r="B478" s="1">
        <f t="shared" si="52"/>
        <v>466.99999999857982</v>
      </c>
      <c r="C478" s="10">
        <f t="shared" si="54"/>
        <v>7.7833333333096641</v>
      </c>
      <c r="D478" s="22">
        <v>45188</v>
      </c>
      <c r="E478" s="15">
        <v>0.61750000000000005</v>
      </c>
      <c r="F478" s="20">
        <v>0</v>
      </c>
      <c r="G478" s="16">
        <v>0.80100000000000005</v>
      </c>
      <c r="H478" s="16">
        <v>31</v>
      </c>
      <c r="I478" s="21">
        <f t="shared" si="53"/>
        <v>45188.6175</v>
      </c>
      <c r="J478" s="25">
        <f>VLOOKUP(I478,baro!$A$2:$F$1599,5,TRUE)</f>
        <v>0.75900000000000001</v>
      </c>
      <c r="K478" s="11">
        <f t="shared" si="50"/>
        <v>4.2000000000000037E-2</v>
      </c>
      <c r="L478" s="10">
        <f t="shared" si="51"/>
        <v>7.2000000000000036E-2</v>
      </c>
      <c r="M478" s="46"/>
    </row>
    <row r="479" spans="1:13" x14ac:dyDescent="0.4">
      <c r="A479" s="1">
        <f t="shared" si="44"/>
        <v>468</v>
      </c>
      <c r="B479" s="1">
        <f t="shared" si="52"/>
        <v>467.99999999857675</v>
      </c>
      <c r="C479" s="10">
        <f t="shared" si="54"/>
        <v>7.7999999999762792</v>
      </c>
      <c r="D479" s="22">
        <v>45188</v>
      </c>
      <c r="E479" s="15">
        <v>0.61751157407407409</v>
      </c>
      <c r="F479" s="20">
        <v>0</v>
      </c>
      <c r="G479" s="16">
        <v>0.80100000000000005</v>
      </c>
      <c r="H479" s="16">
        <v>31</v>
      </c>
      <c r="I479" s="21">
        <f t="shared" si="53"/>
        <v>45188.617511574077</v>
      </c>
      <c r="J479" s="25">
        <f>VLOOKUP(I479,baro!$A$2:$F$1599,5,TRUE)</f>
        <v>0.76</v>
      </c>
      <c r="K479" s="11">
        <f t="shared" si="50"/>
        <v>4.1000000000000036E-2</v>
      </c>
      <c r="L479" s="10">
        <f t="shared" si="51"/>
        <v>7.1000000000000035E-2</v>
      </c>
      <c r="M479" s="46"/>
    </row>
    <row r="480" spans="1:13" x14ac:dyDescent="0.4">
      <c r="A480" s="1">
        <f t="shared" si="44"/>
        <v>469</v>
      </c>
      <c r="B480" s="1">
        <f t="shared" si="52"/>
        <v>468.99999999857368</v>
      </c>
      <c r="C480" s="10">
        <f t="shared" si="54"/>
        <v>7.8166666666428943</v>
      </c>
      <c r="D480" s="22">
        <v>45188</v>
      </c>
      <c r="E480" s="15">
        <v>0.61752314814814813</v>
      </c>
      <c r="F480" s="20">
        <v>0</v>
      </c>
      <c r="G480" s="16">
        <v>0.80100000000000005</v>
      </c>
      <c r="H480" s="16">
        <v>31</v>
      </c>
      <c r="I480" s="21">
        <f t="shared" si="53"/>
        <v>45188.617523148147</v>
      </c>
      <c r="J480" s="25">
        <f>VLOOKUP(I480,baro!$A$2:$F$1599,5,TRUE)</f>
        <v>0.76</v>
      </c>
      <c r="K480" s="11">
        <f t="shared" si="50"/>
        <v>4.1000000000000036E-2</v>
      </c>
      <c r="L480" s="10">
        <f t="shared" si="51"/>
        <v>7.1000000000000035E-2</v>
      </c>
      <c r="M480" s="46"/>
    </row>
    <row r="481" spans="1:13" x14ac:dyDescent="0.4">
      <c r="A481" s="1">
        <f t="shared" si="44"/>
        <v>470</v>
      </c>
      <c r="B481" s="1">
        <f t="shared" si="52"/>
        <v>469.99999999857067</v>
      </c>
      <c r="C481" s="10">
        <f t="shared" si="54"/>
        <v>7.8333333333095112</v>
      </c>
      <c r="D481" s="22">
        <v>45188</v>
      </c>
      <c r="E481" s="15">
        <v>0.61753472222222217</v>
      </c>
      <c r="F481" s="20">
        <v>0</v>
      </c>
      <c r="G481" s="16">
        <v>0.8</v>
      </c>
      <c r="H481" s="16">
        <v>31</v>
      </c>
      <c r="I481" s="21">
        <f t="shared" si="53"/>
        <v>45188.617534722223</v>
      </c>
      <c r="J481" s="25">
        <f>VLOOKUP(I481,baro!$A$2:$F$1599,5,TRUE)</f>
        <v>0.76</v>
      </c>
      <c r="K481" s="11">
        <f t="shared" si="50"/>
        <v>4.0000000000000036E-2</v>
      </c>
      <c r="L481" s="10">
        <f t="shared" si="51"/>
        <v>7.0000000000000034E-2</v>
      </c>
      <c r="M481" s="46"/>
    </row>
    <row r="482" spans="1:13" x14ac:dyDescent="0.4">
      <c r="A482" s="1">
        <f t="shared" si="44"/>
        <v>471</v>
      </c>
      <c r="B482" s="1">
        <f t="shared" si="52"/>
        <v>470.99999999856766</v>
      </c>
      <c r="C482" s="10">
        <f t="shared" si="54"/>
        <v>7.8499999999761281</v>
      </c>
      <c r="D482" s="22">
        <v>45188</v>
      </c>
      <c r="E482" s="15">
        <v>0.61754629629629632</v>
      </c>
      <c r="F482" s="20">
        <v>0</v>
      </c>
      <c r="G482" s="16">
        <v>0.8</v>
      </c>
      <c r="H482" s="16">
        <v>31</v>
      </c>
      <c r="I482" s="21">
        <f t="shared" si="53"/>
        <v>45188.617546296293</v>
      </c>
      <c r="J482" s="25">
        <f>VLOOKUP(I482,baro!$A$2:$F$1599,5,TRUE)</f>
        <v>0.75900000000000001</v>
      </c>
      <c r="K482" s="11">
        <f t="shared" si="50"/>
        <v>4.1000000000000036E-2</v>
      </c>
      <c r="L482" s="10">
        <f t="shared" si="51"/>
        <v>7.1000000000000035E-2</v>
      </c>
      <c r="M482" s="46"/>
    </row>
    <row r="483" spans="1:13" x14ac:dyDescent="0.4">
      <c r="A483" s="1">
        <f t="shared" si="44"/>
        <v>472</v>
      </c>
      <c r="B483" s="1">
        <f t="shared" si="52"/>
        <v>471.99999999856459</v>
      </c>
      <c r="C483" s="10">
        <f t="shared" si="54"/>
        <v>7.8666666666427432</v>
      </c>
      <c r="D483" s="22">
        <v>45188</v>
      </c>
      <c r="E483" s="15">
        <v>0.61755787037037035</v>
      </c>
      <c r="F483" s="20">
        <v>0</v>
      </c>
      <c r="G483" s="16">
        <v>0.8</v>
      </c>
      <c r="H483" s="16">
        <v>31</v>
      </c>
      <c r="I483" s="21">
        <f t="shared" si="53"/>
        <v>45188.61755787037</v>
      </c>
      <c r="J483" s="25">
        <f>VLOOKUP(I483,baro!$A$2:$F$1599,5,TRUE)</f>
        <v>0.75900000000000001</v>
      </c>
      <c r="K483" s="11">
        <f t="shared" si="50"/>
        <v>4.1000000000000036E-2</v>
      </c>
      <c r="L483" s="10">
        <f t="shared" si="51"/>
        <v>7.1000000000000035E-2</v>
      </c>
      <c r="M483" s="46"/>
    </row>
    <row r="484" spans="1:13" x14ac:dyDescent="0.4">
      <c r="A484" s="1">
        <f t="shared" si="44"/>
        <v>473</v>
      </c>
      <c r="B484" s="1">
        <f t="shared" si="52"/>
        <v>472.99999999856152</v>
      </c>
      <c r="C484" s="10">
        <f t="shared" si="54"/>
        <v>7.8833333333093583</v>
      </c>
      <c r="D484" s="22">
        <v>45188</v>
      </c>
      <c r="E484" s="15">
        <v>0.6175694444444445</v>
      </c>
      <c r="F484" s="20">
        <v>0</v>
      </c>
      <c r="G484" s="16">
        <v>0.79800000000000004</v>
      </c>
      <c r="H484" s="16">
        <v>31</v>
      </c>
      <c r="I484" s="21">
        <f t="shared" si="53"/>
        <v>45188.617569444446</v>
      </c>
      <c r="J484" s="25">
        <f>VLOOKUP(I484,baro!$A$2:$F$1599,5,TRUE)</f>
        <v>0.75900000000000001</v>
      </c>
      <c r="K484" s="11">
        <f t="shared" si="50"/>
        <v>3.9000000000000035E-2</v>
      </c>
      <c r="L484" s="10">
        <f t="shared" si="51"/>
        <v>6.9000000000000034E-2</v>
      </c>
      <c r="M484" s="46"/>
    </row>
    <row r="485" spans="1:13" x14ac:dyDescent="0.4">
      <c r="A485" s="1">
        <f t="shared" si="44"/>
        <v>474</v>
      </c>
      <c r="B485" s="1">
        <f t="shared" si="52"/>
        <v>473.99999999855851</v>
      </c>
      <c r="C485" s="10">
        <f t="shared" si="54"/>
        <v>7.8999999999759751</v>
      </c>
      <c r="D485" s="22">
        <v>45188</v>
      </c>
      <c r="E485" s="15">
        <v>0.61758101851851854</v>
      </c>
      <c r="F485" s="20">
        <v>0</v>
      </c>
      <c r="G485" s="16">
        <v>0.79800000000000004</v>
      </c>
      <c r="H485" s="16">
        <v>31</v>
      </c>
      <c r="I485" s="21">
        <f t="shared" si="53"/>
        <v>45188.617581018516</v>
      </c>
      <c r="J485" s="25">
        <f>VLOOKUP(I485,baro!$A$2:$F$1599,5,TRUE)</f>
        <v>0.75900000000000001</v>
      </c>
      <c r="K485" s="11">
        <f t="shared" si="50"/>
        <v>3.9000000000000035E-2</v>
      </c>
      <c r="L485" s="10">
        <f t="shared" si="51"/>
        <v>6.9000000000000034E-2</v>
      </c>
      <c r="M485" s="46"/>
    </row>
    <row r="486" spans="1:13" x14ac:dyDescent="0.4">
      <c r="A486" s="1">
        <f t="shared" ref="A486:A549" si="55">A485+1</f>
        <v>475</v>
      </c>
      <c r="B486" s="1">
        <f t="shared" si="52"/>
        <v>474.9999999985555</v>
      </c>
      <c r="C486" s="10">
        <f t="shared" si="54"/>
        <v>7.916666666642592</v>
      </c>
      <c r="D486" s="22">
        <v>45188</v>
      </c>
      <c r="E486" s="15">
        <v>0.61759259259259258</v>
      </c>
      <c r="F486" s="20">
        <v>0</v>
      </c>
      <c r="G486" s="16">
        <v>0.79800000000000004</v>
      </c>
      <c r="H486" s="16">
        <v>31</v>
      </c>
      <c r="I486" s="21">
        <f t="shared" si="53"/>
        <v>45188.617592592593</v>
      </c>
      <c r="J486" s="25">
        <f>VLOOKUP(I486,baro!$A$2:$F$1599,5,TRUE)</f>
        <v>0.75900000000000001</v>
      </c>
      <c r="K486" s="11">
        <f t="shared" si="50"/>
        <v>3.9000000000000035E-2</v>
      </c>
      <c r="L486" s="10">
        <f t="shared" si="51"/>
        <v>6.9000000000000034E-2</v>
      </c>
      <c r="M486" s="46"/>
    </row>
    <row r="487" spans="1:13" x14ac:dyDescent="0.4">
      <c r="A487" s="1">
        <f t="shared" si="55"/>
        <v>476</v>
      </c>
      <c r="B487" s="1">
        <f t="shared" si="52"/>
        <v>475.99999999855243</v>
      </c>
      <c r="C487" s="10">
        <f t="shared" si="54"/>
        <v>7.9333333333092071</v>
      </c>
      <c r="D487" s="22">
        <v>45188</v>
      </c>
      <c r="E487" s="15">
        <v>0.61760416666666662</v>
      </c>
      <c r="F487" s="20">
        <v>0</v>
      </c>
      <c r="G487" s="16">
        <v>0.79700000000000004</v>
      </c>
      <c r="H487" s="16">
        <v>31</v>
      </c>
      <c r="I487" s="21">
        <f t="shared" si="53"/>
        <v>45188.617604166669</v>
      </c>
      <c r="J487" s="25">
        <f>VLOOKUP(I487,baro!$A$2:$F$1599,5,TRUE)</f>
        <v>0.75900000000000001</v>
      </c>
      <c r="K487" s="11">
        <f t="shared" si="50"/>
        <v>3.8000000000000034E-2</v>
      </c>
      <c r="L487" s="10">
        <f t="shared" si="51"/>
        <v>6.8000000000000033E-2</v>
      </c>
      <c r="M487" s="46"/>
    </row>
    <row r="488" spans="1:13" x14ac:dyDescent="0.4">
      <c r="A488" s="1">
        <f t="shared" si="55"/>
        <v>477</v>
      </c>
      <c r="B488" s="1">
        <f t="shared" si="52"/>
        <v>476.99999999854936</v>
      </c>
      <c r="C488" s="10">
        <f t="shared" si="54"/>
        <v>7.9499999999758222</v>
      </c>
      <c r="D488" s="22">
        <v>45188</v>
      </c>
      <c r="E488" s="15">
        <v>0.61761574074074077</v>
      </c>
      <c r="F488" s="20">
        <v>0</v>
      </c>
      <c r="G488" s="16">
        <v>0.79700000000000004</v>
      </c>
      <c r="H488" s="16">
        <v>31</v>
      </c>
      <c r="I488" s="21">
        <f t="shared" si="53"/>
        <v>45188.617615740739</v>
      </c>
      <c r="J488" s="25">
        <f>VLOOKUP(I488,baro!$A$2:$F$1599,5,TRUE)</f>
        <v>0.76</v>
      </c>
      <c r="K488" s="11">
        <f t="shared" si="50"/>
        <v>3.7000000000000033E-2</v>
      </c>
      <c r="L488" s="10">
        <f t="shared" si="51"/>
        <v>6.7000000000000032E-2</v>
      </c>
      <c r="M488" s="46"/>
    </row>
    <row r="489" spans="1:13" x14ac:dyDescent="0.4">
      <c r="A489" s="1">
        <f t="shared" si="55"/>
        <v>478</v>
      </c>
      <c r="B489" s="1">
        <f t="shared" si="52"/>
        <v>477.99999999854634</v>
      </c>
      <c r="C489" s="10">
        <f t="shared" si="54"/>
        <v>7.9666666666424391</v>
      </c>
      <c r="D489" s="22">
        <v>45188</v>
      </c>
      <c r="E489" s="15">
        <v>0.61762731481481481</v>
      </c>
      <c r="F489" s="20">
        <v>0</v>
      </c>
      <c r="G489" s="16">
        <v>0.79700000000000004</v>
      </c>
      <c r="H489" s="16">
        <v>31</v>
      </c>
      <c r="I489" s="21">
        <f t="shared" si="53"/>
        <v>45188.617627314816</v>
      </c>
      <c r="J489" s="25">
        <f>VLOOKUP(I489,baro!$A$2:$F$1599,5,TRUE)</f>
        <v>0.75900000000000001</v>
      </c>
      <c r="K489" s="11">
        <f t="shared" si="50"/>
        <v>3.8000000000000034E-2</v>
      </c>
      <c r="L489" s="10">
        <f t="shared" si="51"/>
        <v>6.8000000000000033E-2</v>
      </c>
      <c r="M489" s="46"/>
    </row>
    <row r="490" spans="1:13" x14ac:dyDescent="0.4">
      <c r="A490" s="1">
        <f t="shared" si="55"/>
        <v>479</v>
      </c>
      <c r="B490" s="1">
        <f t="shared" si="52"/>
        <v>478.99999999854333</v>
      </c>
      <c r="C490" s="10">
        <f t="shared" si="54"/>
        <v>7.9833333333090559</v>
      </c>
      <c r="D490" s="22">
        <v>45188</v>
      </c>
      <c r="E490" s="15">
        <v>0.61763888888888896</v>
      </c>
      <c r="F490" s="20">
        <v>0</v>
      </c>
      <c r="G490" s="16">
        <v>0.79700000000000004</v>
      </c>
      <c r="H490" s="16">
        <v>31</v>
      </c>
      <c r="I490" s="21">
        <f t="shared" si="53"/>
        <v>45188.617638888885</v>
      </c>
      <c r="J490" s="25">
        <f>VLOOKUP(I490,baro!$A$2:$F$1599,5,TRUE)</f>
        <v>0.75900000000000001</v>
      </c>
      <c r="K490" s="11">
        <f t="shared" si="50"/>
        <v>3.8000000000000034E-2</v>
      </c>
      <c r="L490" s="10">
        <f t="shared" si="51"/>
        <v>6.8000000000000033E-2</v>
      </c>
      <c r="M490" s="46"/>
    </row>
    <row r="491" spans="1:13" x14ac:dyDescent="0.4">
      <c r="A491" s="1">
        <f t="shared" si="55"/>
        <v>480</v>
      </c>
      <c r="B491" s="1">
        <f t="shared" si="52"/>
        <v>479.99999999854026</v>
      </c>
      <c r="C491" s="10">
        <f t="shared" si="54"/>
        <v>7.999999999975671</v>
      </c>
      <c r="D491" s="22">
        <v>45188</v>
      </c>
      <c r="E491" s="15">
        <v>0.617650462962963</v>
      </c>
      <c r="F491" s="20">
        <v>0</v>
      </c>
      <c r="G491" s="16">
        <v>0.79500000000000004</v>
      </c>
      <c r="H491" s="16">
        <v>31</v>
      </c>
      <c r="I491" s="21">
        <f t="shared" si="53"/>
        <v>45188.617650462962</v>
      </c>
      <c r="J491" s="25">
        <f>VLOOKUP(I491,baro!$A$2:$F$1599,5,TRUE)</f>
        <v>0.75900000000000001</v>
      </c>
      <c r="K491" s="11">
        <f t="shared" si="50"/>
        <v>3.6000000000000032E-2</v>
      </c>
      <c r="L491" s="10">
        <f t="shared" si="51"/>
        <v>6.6000000000000031E-2</v>
      </c>
      <c r="M491" s="46"/>
    </row>
    <row r="492" spans="1:13" x14ac:dyDescent="0.4">
      <c r="A492" s="1">
        <f t="shared" si="55"/>
        <v>481</v>
      </c>
      <c r="B492" s="1">
        <f t="shared" si="52"/>
        <v>480.99999999853719</v>
      </c>
      <c r="C492" s="10">
        <f t="shared" si="54"/>
        <v>8.016666666642287</v>
      </c>
      <c r="D492" s="22">
        <v>45188</v>
      </c>
      <c r="E492" s="15">
        <v>0.61766203703703704</v>
      </c>
      <c r="F492" s="20">
        <v>0</v>
      </c>
      <c r="G492" s="16">
        <v>0.79500000000000004</v>
      </c>
      <c r="H492" s="16">
        <v>31</v>
      </c>
      <c r="I492" s="21">
        <f t="shared" si="53"/>
        <v>45188.617662037039</v>
      </c>
      <c r="J492" s="25">
        <f>VLOOKUP(I492,baro!$A$2:$F$1599,5,TRUE)</f>
        <v>0.75900000000000001</v>
      </c>
      <c r="K492" s="11">
        <f t="shared" si="50"/>
        <v>3.6000000000000032E-2</v>
      </c>
      <c r="L492" s="10">
        <f t="shared" si="51"/>
        <v>6.6000000000000031E-2</v>
      </c>
      <c r="M492" s="46"/>
    </row>
    <row r="493" spans="1:13" x14ac:dyDescent="0.4">
      <c r="A493" s="1">
        <f t="shared" si="55"/>
        <v>482</v>
      </c>
      <c r="B493" s="1">
        <f t="shared" si="52"/>
        <v>481.99999999853418</v>
      </c>
      <c r="C493" s="10">
        <f t="shared" si="54"/>
        <v>8.033333333308903</v>
      </c>
      <c r="D493" s="22">
        <v>45188</v>
      </c>
      <c r="E493" s="15">
        <v>0.61767361111111108</v>
      </c>
      <c r="F493" s="20">
        <v>0</v>
      </c>
      <c r="G493" s="16">
        <v>0.79500000000000004</v>
      </c>
      <c r="H493" s="16">
        <v>31</v>
      </c>
      <c r="I493" s="21">
        <f t="shared" si="53"/>
        <v>45188.617673611108</v>
      </c>
      <c r="J493" s="25">
        <f>VLOOKUP(I493,baro!$A$2:$F$1599,5,TRUE)</f>
        <v>0.75900000000000001</v>
      </c>
      <c r="K493" s="11">
        <f t="shared" si="50"/>
        <v>3.6000000000000032E-2</v>
      </c>
      <c r="L493" s="10">
        <f t="shared" si="51"/>
        <v>6.6000000000000031E-2</v>
      </c>
      <c r="M493" s="46"/>
    </row>
    <row r="494" spans="1:13" x14ac:dyDescent="0.4">
      <c r="A494" s="1">
        <f t="shared" si="55"/>
        <v>483</v>
      </c>
      <c r="B494" s="1">
        <f t="shared" si="52"/>
        <v>482.99999999853117</v>
      </c>
      <c r="C494" s="10">
        <f t="shared" si="54"/>
        <v>8.049999999975519</v>
      </c>
      <c r="D494" s="22">
        <v>45188</v>
      </c>
      <c r="E494" s="15">
        <v>0.61768518518518511</v>
      </c>
      <c r="F494" s="20">
        <v>0</v>
      </c>
      <c r="G494" s="16">
        <v>0.79400000000000004</v>
      </c>
      <c r="H494" s="16">
        <v>31</v>
      </c>
      <c r="I494" s="21">
        <f t="shared" si="53"/>
        <v>45188.617685185185</v>
      </c>
      <c r="J494" s="25">
        <f>VLOOKUP(I494,baro!$A$2:$F$1599,5,TRUE)</f>
        <v>0.75900000000000001</v>
      </c>
      <c r="K494" s="11">
        <f t="shared" si="50"/>
        <v>3.5000000000000031E-2</v>
      </c>
      <c r="L494" s="10">
        <f t="shared" si="51"/>
        <v>6.500000000000003E-2</v>
      </c>
      <c r="M494" s="46"/>
    </row>
    <row r="495" spans="1:13" x14ac:dyDescent="0.4">
      <c r="A495" s="1">
        <f t="shared" si="55"/>
        <v>484</v>
      </c>
      <c r="B495" s="1">
        <f t="shared" si="52"/>
        <v>483.9999999985281</v>
      </c>
      <c r="C495" s="10">
        <f t="shared" si="54"/>
        <v>8.0666666666421349</v>
      </c>
      <c r="D495" s="22">
        <v>45188</v>
      </c>
      <c r="E495" s="15">
        <v>0.61769675925925926</v>
      </c>
      <c r="F495" s="20">
        <v>0</v>
      </c>
      <c r="G495" s="16">
        <v>0.79400000000000004</v>
      </c>
      <c r="H495" s="16">
        <v>31</v>
      </c>
      <c r="I495" s="21">
        <f t="shared" si="53"/>
        <v>45188.617696759262</v>
      </c>
      <c r="J495" s="25">
        <f>VLOOKUP(I495,baro!$A$2:$F$1599,5,TRUE)</f>
        <v>0.75900000000000001</v>
      </c>
      <c r="K495" s="11">
        <f t="shared" si="50"/>
        <v>3.5000000000000031E-2</v>
      </c>
      <c r="L495" s="10">
        <f t="shared" si="51"/>
        <v>6.500000000000003E-2</v>
      </c>
      <c r="M495" s="46"/>
    </row>
    <row r="496" spans="1:13" x14ac:dyDescent="0.4">
      <c r="A496" s="1">
        <f t="shared" si="55"/>
        <v>485</v>
      </c>
      <c r="B496" s="1">
        <f t="shared" si="52"/>
        <v>484.99999999852503</v>
      </c>
      <c r="C496" s="10">
        <f t="shared" si="54"/>
        <v>8.0833333333087509</v>
      </c>
      <c r="D496" s="22">
        <v>45188</v>
      </c>
      <c r="E496" s="15">
        <v>0.6177083333333333</v>
      </c>
      <c r="F496" s="20">
        <v>0</v>
      </c>
      <c r="G496" s="16">
        <v>0.79400000000000004</v>
      </c>
      <c r="H496" s="16">
        <v>31</v>
      </c>
      <c r="I496" s="21">
        <f t="shared" si="53"/>
        <v>45188.617708333331</v>
      </c>
      <c r="J496" s="25">
        <f>VLOOKUP(I496,baro!$A$2:$F$1599,5,TRUE)</f>
        <v>0.75900000000000001</v>
      </c>
      <c r="K496" s="11">
        <f t="shared" si="50"/>
        <v>3.5000000000000031E-2</v>
      </c>
      <c r="L496" s="10">
        <f t="shared" si="51"/>
        <v>6.500000000000003E-2</v>
      </c>
      <c r="M496" s="46"/>
    </row>
    <row r="497" spans="1:13" x14ac:dyDescent="0.4">
      <c r="A497" s="1">
        <f t="shared" si="55"/>
        <v>486</v>
      </c>
      <c r="B497" s="1">
        <f t="shared" si="52"/>
        <v>485.99999999852201</v>
      </c>
      <c r="C497" s="10">
        <f t="shared" si="54"/>
        <v>8.0999999999753669</v>
      </c>
      <c r="D497" s="22">
        <v>45188</v>
      </c>
      <c r="E497" s="15">
        <v>0.61771990740740745</v>
      </c>
      <c r="F497" s="20">
        <v>0</v>
      </c>
      <c r="G497" s="16">
        <v>0.79400000000000004</v>
      </c>
      <c r="H497" s="16">
        <v>31</v>
      </c>
      <c r="I497" s="21">
        <f t="shared" si="53"/>
        <v>45188.617719907408</v>
      </c>
      <c r="J497" s="25">
        <f>VLOOKUP(I497,baro!$A$2:$F$1599,5,TRUE)</f>
        <v>0.76</v>
      </c>
      <c r="K497" s="11">
        <f t="shared" si="50"/>
        <v>3.400000000000003E-2</v>
      </c>
      <c r="L497" s="10">
        <f t="shared" si="51"/>
        <v>6.4000000000000029E-2</v>
      </c>
      <c r="M497" s="46"/>
    </row>
    <row r="498" spans="1:13" x14ac:dyDescent="0.4">
      <c r="A498" s="1">
        <f t="shared" si="55"/>
        <v>487</v>
      </c>
      <c r="B498" s="1">
        <f t="shared" si="52"/>
        <v>486.999999998519</v>
      </c>
      <c r="C498" s="10">
        <f t="shared" si="54"/>
        <v>8.1166666666419829</v>
      </c>
      <c r="D498" s="22">
        <v>45188</v>
      </c>
      <c r="E498" s="15">
        <v>0.61773148148148149</v>
      </c>
      <c r="F498" s="20">
        <v>0</v>
      </c>
      <c r="G498" s="16">
        <v>0.79200000000000004</v>
      </c>
      <c r="H498" s="16">
        <v>31</v>
      </c>
      <c r="I498" s="21">
        <f t="shared" si="53"/>
        <v>45188.617731481485</v>
      </c>
      <c r="J498" s="25">
        <f>VLOOKUP(I498,baro!$A$2:$F$1599,5,TRUE)</f>
        <v>0.75900000000000001</v>
      </c>
      <c r="K498" s="11">
        <f t="shared" si="50"/>
        <v>3.3000000000000029E-2</v>
      </c>
      <c r="L498" s="10">
        <f t="shared" si="51"/>
        <v>6.3000000000000028E-2</v>
      </c>
      <c r="M498" s="46"/>
    </row>
    <row r="499" spans="1:13" x14ac:dyDescent="0.4">
      <c r="A499" s="1">
        <f t="shared" si="55"/>
        <v>488</v>
      </c>
      <c r="B499" s="1">
        <f t="shared" si="52"/>
        <v>487.99999999851593</v>
      </c>
      <c r="C499" s="10">
        <f t="shared" si="54"/>
        <v>8.1333333333085989</v>
      </c>
      <c r="D499" s="22">
        <v>45188</v>
      </c>
      <c r="E499" s="15">
        <v>0.61774305555555553</v>
      </c>
      <c r="F499" s="20">
        <v>0</v>
      </c>
      <c r="G499" s="16">
        <v>0.79200000000000004</v>
      </c>
      <c r="H499" s="16">
        <v>31</v>
      </c>
      <c r="I499" s="21">
        <f t="shared" si="53"/>
        <v>45188.617743055554</v>
      </c>
      <c r="J499" s="25">
        <f>VLOOKUP(I499,baro!$A$2:$F$1599,5,TRUE)</f>
        <v>0.75900000000000001</v>
      </c>
      <c r="K499" s="11">
        <f t="shared" si="50"/>
        <v>3.3000000000000029E-2</v>
      </c>
      <c r="L499" s="10">
        <f t="shared" si="51"/>
        <v>6.3000000000000028E-2</v>
      </c>
      <c r="M499" s="46"/>
    </row>
    <row r="500" spans="1:13" x14ac:dyDescent="0.4">
      <c r="A500" s="1">
        <f t="shared" si="55"/>
        <v>489</v>
      </c>
      <c r="B500" s="1">
        <f t="shared" si="52"/>
        <v>488.99999999851286</v>
      </c>
      <c r="C500" s="10">
        <f t="shared" si="54"/>
        <v>8.1499999999752148</v>
      </c>
      <c r="D500" s="22">
        <v>45188</v>
      </c>
      <c r="E500" s="15">
        <v>0.61775462962962957</v>
      </c>
      <c r="F500" s="20">
        <v>0</v>
      </c>
      <c r="G500" s="16">
        <v>0.79200000000000004</v>
      </c>
      <c r="H500" s="16">
        <v>31</v>
      </c>
      <c r="I500" s="21">
        <f t="shared" si="53"/>
        <v>45188.617754629631</v>
      </c>
      <c r="J500" s="25">
        <f>VLOOKUP(I500,baro!$A$2:$F$1599,5,TRUE)</f>
        <v>0.75900000000000001</v>
      </c>
      <c r="K500" s="11">
        <f t="shared" si="50"/>
        <v>3.3000000000000029E-2</v>
      </c>
      <c r="L500" s="10">
        <f t="shared" si="51"/>
        <v>6.3000000000000028E-2</v>
      </c>
      <c r="M500" s="46"/>
    </row>
    <row r="501" spans="1:13" x14ac:dyDescent="0.4">
      <c r="A501" s="1">
        <f t="shared" si="55"/>
        <v>490</v>
      </c>
      <c r="B501" s="1">
        <f t="shared" si="52"/>
        <v>489.99999999850985</v>
      </c>
      <c r="C501" s="10">
        <f t="shared" si="54"/>
        <v>8.1666666666418308</v>
      </c>
      <c r="D501" s="22">
        <v>45188</v>
      </c>
      <c r="E501" s="15">
        <v>0.61776620370370372</v>
      </c>
      <c r="F501" s="20">
        <v>0</v>
      </c>
      <c r="G501" s="16">
        <v>0.79100000000000004</v>
      </c>
      <c r="H501" s="16">
        <v>31</v>
      </c>
      <c r="I501" s="21">
        <f t="shared" si="53"/>
        <v>45188.617766203701</v>
      </c>
      <c r="J501" s="25">
        <f>VLOOKUP(I501,baro!$A$2:$F$1599,5,TRUE)</f>
        <v>0.75900000000000001</v>
      </c>
      <c r="K501" s="11">
        <f t="shared" si="50"/>
        <v>3.2000000000000028E-2</v>
      </c>
      <c r="L501" s="10">
        <f t="shared" si="51"/>
        <v>6.2000000000000027E-2</v>
      </c>
      <c r="M501" s="46"/>
    </row>
    <row r="502" spans="1:13" x14ac:dyDescent="0.4">
      <c r="A502" s="1">
        <f t="shared" si="55"/>
        <v>491</v>
      </c>
      <c r="B502" s="1">
        <f t="shared" si="52"/>
        <v>490.99999999850684</v>
      </c>
      <c r="C502" s="10">
        <f t="shared" si="54"/>
        <v>8.1833333333084468</v>
      </c>
      <c r="D502" s="22">
        <v>45188</v>
      </c>
      <c r="E502" s="15">
        <v>0.61777777777777776</v>
      </c>
      <c r="F502" s="20">
        <v>0</v>
      </c>
      <c r="G502" s="16">
        <v>0.79100000000000004</v>
      </c>
      <c r="H502" s="16">
        <v>31</v>
      </c>
      <c r="I502" s="21">
        <f t="shared" si="53"/>
        <v>45188.617777777778</v>
      </c>
      <c r="J502" s="25">
        <f>VLOOKUP(I502,baro!$A$2:$F$1599,5,TRUE)</f>
        <v>0.75900000000000001</v>
      </c>
      <c r="K502" s="11">
        <f t="shared" si="50"/>
        <v>3.2000000000000028E-2</v>
      </c>
      <c r="L502" s="10">
        <f t="shared" si="51"/>
        <v>6.2000000000000027E-2</v>
      </c>
      <c r="M502" s="46"/>
    </row>
    <row r="503" spans="1:13" x14ac:dyDescent="0.4">
      <c r="A503" s="1">
        <f t="shared" si="55"/>
        <v>492</v>
      </c>
      <c r="B503" s="1">
        <f t="shared" si="52"/>
        <v>491.99999999850377</v>
      </c>
      <c r="C503" s="10">
        <f t="shared" si="54"/>
        <v>8.1999999999750628</v>
      </c>
      <c r="D503" s="22">
        <v>45188</v>
      </c>
      <c r="E503" s="15">
        <v>0.61778935185185191</v>
      </c>
      <c r="F503" s="20">
        <v>0</v>
      </c>
      <c r="G503" s="16">
        <v>0.79100000000000004</v>
      </c>
      <c r="H503" s="16">
        <v>31</v>
      </c>
      <c r="I503" s="21">
        <f t="shared" si="53"/>
        <v>45188.617789351854</v>
      </c>
      <c r="J503" s="25">
        <f>VLOOKUP(I503,baro!$A$2:$F$1599,5,TRUE)</f>
        <v>0.75900000000000001</v>
      </c>
      <c r="K503" s="11">
        <f t="shared" si="50"/>
        <v>3.2000000000000028E-2</v>
      </c>
      <c r="L503" s="10">
        <f t="shared" si="51"/>
        <v>6.2000000000000027E-2</v>
      </c>
      <c r="M503" s="46"/>
    </row>
    <row r="504" spans="1:13" x14ac:dyDescent="0.4">
      <c r="A504" s="1">
        <f t="shared" si="55"/>
        <v>493</v>
      </c>
      <c r="B504" s="1">
        <f t="shared" si="52"/>
        <v>492.9999999985007</v>
      </c>
      <c r="C504" s="10">
        <f t="shared" si="54"/>
        <v>8.2166666666416788</v>
      </c>
      <c r="D504" s="22">
        <v>45188</v>
      </c>
      <c r="E504" s="15">
        <v>0.61780092592592595</v>
      </c>
      <c r="F504" s="20">
        <v>0</v>
      </c>
      <c r="G504" s="16">
        <v>0.79100000000000004</v>
      </c>
      <c r="H504" s="16">
        <v>31</v>
      </c>
      <c r="I504" s="21">
        <f t="shared" si="53"/>
        <v>45188.617800925924</v>
      </c>
      <c r="J504" s="25">
        <f>VLOOKUP(I504,baro!$A$2:$F$1599,5,TRUE)</f>
        <v>0.76</v>
      </c>
      <c r="K504" s="11">
        <f t="shared" si="50"/>
        <v>3.1000000000000028E-2</v>
      </c>
      <c r="L504" s="10">
        <f t="shared" si="51"/>
        <v>6.1000000000000026E-2</v>
      </c>
      <c r="M504" s="46"/>
    </row>
    <row r="505" spans="1:13" x14ac:dyDescent="0.4">
      <c r="A505" s="1">
        <f t="shared" si="55"/>
        <v>494</v>
      </c>
      <c r="B505" s="1">
        <f t="shared" si="52"/>
        <v>493.99999999849769</v>
      </c>
      <c r="C505" s="10">
        <f t="shared" si="54"/>
        <v>8.2333333333082948</v>
      </c>
      <c r="D505" s="22">
        <v>45188</v>
      </c>
      <c r="E505" s="15">
        <v>0.61781249999999999</v>
      </c>
      <c r="F505" s="20">
        <v>0</v>
      </c>
      <c r="G505" s="16">
        <v>0.78900000000000003</v>
      </c>
      <c r="H505" s="16">
        <v>31</v>
      </c>
      <c r="I505" s="21">
        <f t="shared" si="53"/>
        <v>45188.617812500001</v>
      </c>
      <c r="J505" s="25">
        <f>VLOOKUP(I505,baro!$A$2:$F$1599,5,TRUE)</f>
        <v>0.75900000000000001</v>
      </c>
      <c r="K505" s="11">
        <f t="shared" si="50"/>
        <v>3.0000000000000027E-2</v>
      </c>
      <c r="L505" s="10">
        <f t="shared" si="51"/>
        <v>6.0000000000000026E-2</v>
      </c>
      <c r="M505" s="46"/>
    </row>
    <row r="506" spans="1:13" x14ac:dyDescent="0.4">
      <c r="A506" s="1">
        <f t="shared" si="55"/>
        <v>495</v>
      </c>
      <c r="B506" s="1">
        <f t="shared" si="52"/>
        <v>494.99999999849467</v>
      </c>
      <c r="C506" s="10">
        <f t="shared" si="54"/>
        <v>8.2499999999749107</v>
      </c>
      <c r="D506" s="22">
        <v>45188</v>
      </c>
      <c r="E506" s="15">
        <v>0.61782407407407403</v>
      </c>
      <c r="F506" s="20">
        <v>0</v>
      </c>
      <c r="G506" s="16">
        <v>0.78900000000000003</v>
      </c>
      <c r="H506" s="16">
        <v>31</v>
      </c>
      <c r="I506" s="21">
        <f t="shared" si="53"/>
        <v>45188.617824074077</v>
      </c>
      <c r="J506" s="25">
        <f>VLOOKUP(I506,baro!$A$2:$F$1599,5,TRUE)</f>
        <v>0.75900000000000001</v>
      </c>
      <c r="K506" s="11">
        <f t="shared" ref="K506:K569" si="56">G506-J506</f>
        <v>3.0000000000000027E-2</v>
      </c>
      <c r="L506" s="10">
        <f t="shared" ref="L506:L569" si="57">IF(K506&lt;0,"-",$B$2+K506)</f>
        <v>6.0000000000000026E-2</v>
      </c>
      <c r="M506" s="46"/>
    </row>
    <row r="507" spans="1:13" x14ac:dyDescent="0.4">
      <c r="A507" s="1">
        <f t="shared" si="55"/>
        <v>496</v>
      </c>
      <c r="B507" s="1">
        <f t="shared" ref="B507:B570" si="58">A507*$F$3</f>
        <v>495.9999999984916</v>
      </c>
      <c r="C507" s="10">
        <f t="shared" si="54"/>
        <v>8.2666666666415267</v>
      </c>
      <c r="D507" s="22">
        <v>45188</v>
      </c>
      <c r="E507" s="15">
        <v>0.61783564814814818</v>
      </c>
      <c r="F507" s="20">
        <v>0</v>
      </c>
      <c r="G507" s="16">
        <v>0.78900000000000003</v>
      </c>
      <c r="H507" s="16">
        <v>31</v>
      </c>
      <c r="I507" s="21">
        <f t="shared" ref="I507:I570" si="59">D507+E507+F507/24/60/60/1000</f>
        <v>45188.617835648147</v>
      </c>
      <c r="J507" s="25">
        <f>VLOOKUP(I507,baro!$A$2:$F$1599,5,TRUE)</f>
        <v>0.75900000000000001</v>
      </c>
      <c r="K507" s="11">
        <f t="shared" si="56"/>
        <v>3.0000000000000027E-2</v>
      </c>
      <c r="L507" s="10">
        <f t="shared" si="57"/>
        <v>6.0000000000000026E-2</v>
      </c>
      <c r="M507" s="46"/>
    </row>
    <row r="508" spans="1:13" x14ac:dyDescent="0.4">
      <c r="A508" s="1">
        <f t="shared" si="55"/>
        <v>497</v>
      </c>
      <c r="B508" s="1">
        <f t="shared" si="58"/>
        <v>496.99999999848853</v>
      </c>
      <c r="C508" s="10">
        <f t="shared" ref="C508:C571" si="60">B508/60</f>
        <v>8.2833333333081427</v>
      </c>
      <c r="D508" s="22">
        <v>45188</v>
      </c>
      <c r="E508" s="15">
        <v>0.61784722222222221</v>
      </c>
      <c r="F508" s="20">
        <v>0</v>
      </c>
      <c r="G508" s="16">
        <v>0.78800000000000003</v>
      </c>
      <c r="H508" s="16">
        <v>31</v>
      </c>
      <c r="I508" s="21">
        <f t="shared" si="59"/>
        <v>45188.617847222224</v>
      </c>
      <c r="J508" s="25">
        <f>VLOOKUP(I508,baro!$A$2:$F$1599,5,TRUE)</f>
        <v>0.75900000000000001</v>
      </c>
      <c r="K508" s="11">
        <f t="shared" si="56"/>
        <v>2.9000000000000026E-2</v>
      </c>
      <c r="L508" s="10">
        <f t="shared" si="57"/>
        <v>5.9000000000000025E-2</v>
      </c>
      <c r="M508" s="46"/>
    </row>
    <row r="509" spans="1:13" x14ac:dyDescent="0.4">
      <c r="A509" s="1">
        <f t="shared" si="55"/>
        <v>498</v>
      </c>
      <c r="B509" s="1">
        <f t="shared" si="58"/>
        <v>497.99999999848552</v>
      </c>
      <c r="C509" s="10">
        <f t="shared" si="60"/>
        <v>8.2999999999747587</v>
      </c>
      <c r="D509" s="22">
        <v>45188</v>
      </c>
      <c r="E509" s="15">
        <v>0.61785879629629636</v>
      </c>
      <c r="F509" s="20">
        <v>0</v>
      </c>
      <c r="G509" s="16">
        <v>0.78800000000000003</v>
      </c>
      <c r="H509" s="16">
        <v>31</v>
      </c>
      <c r="I509" s="21">
        <f t="shared" si="59"/>
        <v>45188.617858796293</v>
      </c>
      <c r="J509" s="25">
        <f>VLOOKUP(I509,baro!$A$2:$F$1599,5,TRUE)</f>
        <v>0.76</v>
      </c>
      <c r="K509" s="11">
        <f t="shared" si="56"/>
        <v>2.8000000000000025E-2</v>
      </c>
      <c r="L509" s="10">
        <f t="shared" si="57"/>
        <v>5.8000000000000024E-2</v>
      </c>
      <c r="M509" s="46"/>
    </row>
    <row r="510" spans="1:13" x14ac:dyDescent="0.4">
      <c r="A510" s="1">
        <f t="shared" si="55"/>
        <v>499</v>
      </c>
      <c r="B510" s="1">
        <f t="shared" si="58"/>
        <v>498.99999999848251</v>
      </c>
      <c r="C510" s="10">
        <f t="shared" si="60"/>
        <v>8.3166666666413747</v>
      </c>
      <c r="D510" s="22">
        <v>45188</v>
      </c>
      <c r="E510" s="15">
        <v>0.6178703703703704</v>
      </c>
      <c r="F510" s="20">
        <v>0</v>
      </c>
      <c r="G510" s="16">
        <v>0.78800000000000003</v>
      </c>
      <c r="H510" s="16">
        <v>31</v>
      </c>
      <c r="I510" s="21">
        <f t="shared" si="59"/>
        <v>45188.61787037037</v>
      </c>
      <c r="J510" s="25">
        <f>VLOOKUP(I510,baro!$A$2:$F$1599,5,TRUE)</f>
        <v>0.76</v>
      </c>
      <c r="K510" s="11">
        <f t="shared" si="56"/>
        <v>2.8000000000000025E-2</v>
      </c>
      <c r="L510" s="10">
        <f t="shared" si="57"/>
        <v>5.8000000000000024E-2</v>
      </c>
      <c r="M510" s="46"/>
    </row>
    <row r="511" spans="1:13" x14ac:dyDescent="0.4">
      <c r="A511" s="1">
        <f t="shared" si="55"/>
        <v>500</v>
      </c>
      <c r="B511" s="1">
        <f t="shared" si="58"/>
        <v>499.99999999847944</v>
      </c>
      <c r="C511" s="10">
        <f t="shared" si="60"/>
        <v>8.3333333333079906</v>
      </c>
      <c r="D511" s="22">
        <v>45188</v>
      </c>
      <c r="E511" s="15">
        <v>0.61788194444444444</v>
      </c>
      <c r="F511" s="20">
        <v>0</v>
      </c>
      <c r="G511" s="16">
        <v>0.78600000000000003</v>
      </c>
      <c r="H511" s="16">
        <v>31</v>
      </c>
      <c r="I511" s="21">
        <f t="shared" si="59"/>
        <v>45188.617881944447</v>
      </c>
      <c r="J511" s="25">
        <f>VLOOKUP(I511,baro!$A$2:$F$1599,5,TRUE)</f>
        <v>0.76</v>
      </c>
      <c r="K511" s="11">
        <f t="shared" si="56"/>
        <v>2.6000000000000023E-2</v>
      </c>
      <c r="L511" s="10">
        <f t="shared" si="57"/>
        <v>5.6000000000000022E-2</v>
      </c>
      <c r="M511" s="46"/>
    </row>
    <row r="512" spans="1:13" x14ac:dyDescent="0.4">
      <c r="A512" s="1">
        <f t="shared" si="55"/>
        <v>501</v>
      </c>
      <c r="B512" s="1">
        <f t="shared" si="58"/>
        <v>500.99999999847637</v>
      </c>
      <c r="C512" s="10">
        <f t="shared" si="60"/>
        <v>8.3499999999746066</v>
      </c>
      <c r="D512" s="22">
        <v>45188</v>
      </c>
      <c r="E512" s="15">
        <v>0.61789351851851848</v>
      </c>
      <c r="F512" s="20">
        <v>0</v>
      </c>
      <c r="G512" s="16">
        <v>0.78600000000000003</v>
      </c>
      <c r="H512" s="16">
        <v>31</v>
      </c>
      <c r="I512" s="21">
        <f t="shared" si="59"/>
        <v>45188.617893518516</v>
      </c>
      <c r="J512" s="25">
        <f>VLOOKUP(I512,baro!$A$2:$F$1599,5,TRUE)</f>
        <v>0.76</v>
      </c>
      <c r="K512" s="11">
        <f t="shared" si="56"/>
        <v>2.6000000000000023E-2</v>
      </c>
      <c r="L512" s="10">
        <f t="shared" si="57"/>
        <v>5.6000000000000022E-2</v>
      </c>
      <c r="M512" s="46"/>
    </row>
    <row r="513" spans="1:13" x14ac:dyDescent="0.4">
      <c r="A513" s="1">
        <f t="shared" si="55"/>
        <v>502</v>
      </c>
      <c r="B513" s="1">
        <f t="shared" si="58"/>
        <v>501.99999999847336</v>
      </c>
      <c r="C513" s="10">
        <f t="shared" si="60"/>
        <v>8.3666666666412226</v>
      </c>
      <c r="D513" s="22">
        <v>45188</v>
      </c>
      <c r="E513" s="15">
        <v>0.61790509259259252</v>
      </c>
      <c r="F513" s="20">
        <v>0</v>
      </c>
      <c r="G513" s="16">
        <v>0.78600000000000003</v>
      </c>
      <c r="H513" s="16">
        <v>31</v>
      </c>
      <c r="I513" s="21">
        <f t="shared" si="59"/>
        <v>45188.617905092593</v>
      </c>
      <c r="J513" s="25">
        <f>VLOOKUP(I513,baro!$A$2:$F$1599,5,TRUE)</f>
        <v>0.75900000000000001</v>
      </c>
      <c r="K513" s="11">
        <f t="shared" si="56"/>
        <v>2.7000000000000024E-2</v>
      </c>
      <c r="L513" s="10">
        <f t="shared" si="57"/>
        <v>5.7000000000000023E-2</v>
      </c>
      <c r="M513" s="46"/>
    </row>
    <row r="514" spans="1:13" x14ac:dyDescent="0.4">
      <c r="A514" s="1">
        <f t="shared" si="55"/>
        <v>503</v>
      </c>
      <c r="B514" s="1">
        <f t="shared" si="58"/>
        <v>502.99999999847034</v>
      </c>
      <c r="C514" s="10">
        <f t="shared" si="60"/>
        <v>8.3833333333078386</v>
      </c>
      <c r="D514" s="22">
        <v>45188</v>
      </c>
      <c r="E514" s="15">
        <v>0.61791666666666667</v>
      </c>
      <c r="F514" s="20">
        <v>0</v>
      </c>
      <c r="G514" s="16">
        <v>0.78600000000000003</v>
      </c>
      <c r="H514" s="16">
        <v>31</v>
      </c>
      <c r="I514" s="21">
        <f t="shared" si="59"/>
        <v>45188.61791666667</v>
      </c>
      <c r="J514" s="25">
        <f>VLOOKUP(I514,baro!$A$2:$F$1599,5,TRUE)</f>
        <v>0.75900000000000001</v>
      </c>
      <c r="K514" s="11">
        <f t="shared" si="56"/>
        <v>2.7000000000000024E-2</v>
      </c>
      <c r="L514" s="10">
        <f t="shared" si="57"/>
        <v>5.7000000000000023E-2</v>
      </c>
      <c r="M514" s="46"/>
    </row>
    <row r="515" spans="1:13" x14ac:dyDescent="0.4">
      <c r="A515" s="1">
        <f t="shared" si="55"/>
        <v>504</v>
      </c>
      <c r="B515" s="1">
        <f t="shared" si="58"/>
        <v>503.99999999846727</v>
      </c>
      <c r="C515" s="10">
        <f t="shared" si="60"/>
        <v>8.3999999999744546</v>
      </c>
      <c r="D515" s="22">
        <v>45188</v>
      </c>
      <c r="E515" s="15">
        <v>0.61792824074074071</v>
      </c>
      <c r="F515" s="20">
        <v>0</v>
      </c>
      <c r="G515" s="16">
        <v>0.78500000000000003</v>
      </c>
      <c r="H515" s="16">
        <v>31</v>
      </c>
      <c r="I515" s="21">
        <f t="shared" si="59"/>
        <v>45188.617928240739</v>
      </c>
      <c r="J515" s="25">
        <f>VLOOKUP(I515,baro!$A$2:$F$1599,5,TRUE)</f>
        <v>0.75900000000000001</v>
      </c>
      <c r="K515" s="11">
        <f t="shared" si="56"/>
        <v>2.6000000000000023E-2</v>
      </c>
      <c r="L515" s="10">
        <f t="shared" si="57"/>
        <v>5.6000000000000022E-2</v>
      </c>
      <c r="M515" s="46"/>
    </row>
    <row r="516" spans="1:13" x14ac:dyDescent="0.4">
      <c r="A516" s="1">
        <f t="shared" si="55"/>
        <v>505</v>
      </c>
      <c r="B516" s="1">
        <f t="shared" si="58"/>
        <v>504.9999999984642</v>
      </c>
      <c r="C516" s="10">
        <f t="shared" si="60"/>
        <v>8.4166666666410705</v>
      </c>
      <c r="D516" s="22">
        <v>45188</v>
      </c>
      <c r="E516" s="15">
        <v>0.61793981481481486</v>
      </c>
      <c r="F516" s="20">
        <v>0</v>
      </c>
      <c r="G516" s="16">
        <v>0.78500000000000003</v>
      </c>
      <c r="H516" s="16">
        <v>31</v>
      </c>
      <c r="I516" s="21">
        <f t="shared" si="59"/>
        <v>45188.617939814816</v>
      </c>
      <c r="J516" s="25">
        <f>VLOOKUP(I516,baro!$A$2:$F$1599,5,TRUE)</f>
        <v>0.75900000000000001</v>
      </c>
      <c r="K516" s="11">
        <f t="shared" si="56"/>
        <v>2.6000000000000023E-2</v>
      </c>
      <c r="L516" s="10">
        <f t="shared" si="57"/>
        <v>5.6000000000000022E-2</v>
      </c>
      <c r="M516" s="46"/>
    </row>
    <row r="517" spans="1:13" x14ac:dyDescent="0.4">
      <c r="A517" s="1">
        <f t="shared" si="55"/>
        <v>506</v>
      </c>
      <c r="B517" s="1">
        <f t="shared" si="58"/>
        <v>505.99999999846119</v>
      </c>
      <c r="C517" s="10">
        <f t="shared" si="60"/>
        <v>8.4333333333076865</v>
      </c>
      <c r="D517" s="22">
        <v>45188</v>
      </c>
      <c r="E517" s="15">
        <v>0.6179513888888889</v>
      </c>
      <c r="F517" s="20">
        <v>0</v>
      </c>
      <c r="G517" s="16">
        <v>0.78500000000000003</v>
      </c>
      <c r="H517" s="16">
        <v>31</v>
      </c>
      <c r="I517" s="21">
        <f t="shared" si="59"/>
        <v>45188.617951388886</v>
      </c>
      <c r="J517" s="25">
        <f>VLOOKUP(I517,baro!$A$2:$F$1599,5,TRUE)</f>
        <v>0.75900000000000001</v>
      </c>
      <c r="K517" s="11">
        <f t="shared" si="56"/>
        <v>2.6000000000000023E-2</v>
      </c>
      <c r="L517" s="10">
        <f t="shared" si="57"/>
        <v>5.6000000000000022E-2</v>
      </c>
      <c r="M517" s="46"/>
    </row>
    <row r="518" spans="1:13" x14ac:dyDescent="0.4">
      <c r="A518" s="1">
        <f t="shared" si="55"/>
        <v>507</v>
      </c>
      <c r="B518" s="1">
        <f t="shared" si="58"/>
        <v>506.99999999845818</v>
      </c>
      <c r="C518" s="10">
        <f t="shared" si="60"/>
        <v>8.4499999999743025</v>
      </c>
      <c r="D518" s="22">
        <v>45188</v>
      </c>
      <c r="E518" s="15">
        <v>0.61796296296296294</v>
      </c>
      <c r="F518" s="20">
        <v>0</v>
      </c>
      <c r="G518" s="16">
        <v>0.78500000000000003</v>
      </c>
      <c r="H518" s="16">
        <v>31</v>
      </c>
      <c r="I518" s="21">
        <f t="shared" si="59"/>
        <v>45188.617962962962</v>
      </c>
      <c r="J518" s="25">
        <f>VLOOKUP(I518,baro!$A$2:$F$1599,5,TRUE)</f>
        <v>0.75900000000000001</v>
      </c>
      <c r="K518" s="11">
        <f t="shared" si="56"/>
        <v>2.6000000000000023E-2</v>
      </c>
      <c r="L518" s="10">
        <f t="shared" si="57"/>
        <v>5.6000000000000022E-2</v>
      </c>
      <c r="M518" s="46"/>
    </row>
    <row r="519" spans="1:13" x14ac:dyDescent="0.4">
      <c r="A519" s="1">
        <f t="shared" si="55"/>
        <v>508</v>
      </c>
      <c r="B519" s="1">
        <f t="shared" si="58"/>
        <v>507.99999999845511</v>
      </c>
      <c r="C519" s="10">
        <f t="shared" si="60"/>
        <v>8.4666666666409185</v>
      </c>
      <c r="D519" s="22">
        <v>45188</v>
      </c>
      <c r="E519" s="15">
        <v>0.61797453703703698</v>
      </c>
      <c r="F519" s="20">
        <v>0</v>
      </c>
      <c r="G519" s="16">
        <v>0.78300000000000003</v>
      </c>
      <c r="H519" s="16">
        <v>31</v>
      </c>
      <c r="I519" s="21">
        <f t="shared" si="59"/>
        <v>45188.617974537039</v>
      </c>
      <c r="J519" s="25">
        <f>VLOOKUP(I519,baro!$A$2:$F$1599,5,TRUE)</f>
        <v>0.75900000000000001</v>
      </c>
      <c r="K519" s="11">
        <f t="shared" si="56"/>
        <v>2.4000000000000021E-2</v>
      </c>
      <c r="L519" s="10">
        <f t="shared" si="57"/>
        <v>5.400000000000002E-2</v>
      </c>
      <c r="M519" s="46"/>
    </row>
    <row r="520" spans="1:13" x14ac:dyDescent="0.4">
      <c r="A520" s="1">
        <f t="shared" si="55"/>
        <v>509</v>
      </c>
      <c r="B520" s="1">
        <f t="shared" si="58"/>
        <v>508.99999999845204</v>
      </c>
      <c r="C520" s="10">
        <f t="shared" si="60"/>
        <v>8.4833333333075345</v>
      </c>
      <c r="D520" s="22">
        <v>45188</v>
      </c>
      <c r="E520" s="15">
        <v>0.61798611111111112</v>
      </c>
      <c r="F520" s="20">
        <v>0</v>
      </c>
      <c r="G520" s="16">
        <v>0.78300000000000003</v>
      </c>
      <c r="H520" s="16">
        <v>31</v>
      </c>
      <c r="I520" s="21">
        <f t="shared" si="59"/>
        <v>45188.617986111109</v>
      </c>
      <c r="J520" s="25">
        <f>VLOOKUP(I520,baro!$A$2:$F$1599,5,TRUE)</f>
        <v>0.75900000000000001</v>
      </c>
      <c r="K520" s="11">
        <f t="shared" si="56"/>
        <v>2.4000000000000021E-2</v>
      </c>
      <c r="L520" s="10">
        <f t="shared" si="57"/>
        <v>5.400000000000002E-2</v>
      </c>
      <c r="M520" s="46"/>
    </row>
    <row r="521" spans="1:13" x14ac:dyDescent="0.4">
      <c r="A521" s="1">
        <f t="shared" si="55"/>
        <v>510</v>
      </c>
      <c r="B521" s="1">
        <f t="shared" si="58"/>
        <v>509.99999999844903</v>
      </c>
      <c r="C521" s="10">
        <f t="shared" si="60"/>
        <v>8.4999999999741505</v>
      </c>
      <c r="D521" s="22">
        <v>45188</v>
      </c>
      <c r="E521" s="15">
        <v>0.61799768518518516</v>
      </c>
      <c r="F521" s="20">
        <v>0</v>
      </c>
      <c r="G521" s="16">
        <v>0.78300000000000003</v>
      </c>
      <c r="H521" s="16">
        <v>31</v>
      </c>
      <c r="I521" s="21">
        <f t="shared" si="59"/>
        <v>45188.617997685185</v>
      </c>
      <c r="J521" s="25">
        <f>VLOOKUP(I521,baro!$A$2:$F$1599,5,TRUE)</f>
        <v>0.75900000000000001</v>
      </c>
      <c r="K521" s="11">
        <f t="shared" si="56"/>
        <v>2.4000000000000021E-2</v>
      </c>
      <c r="L521" s="10">
        <f t="shared" si="57"/>
        <v>5.400000000000002E-2</v>
      </c>
      <c r="M521" s="46"/>
    </row>
    <row r="522" spans="1:13" x14ac:dyDescent="0.4">
      <c r="A522" s="1">
        <f t="shared" si="55"/>
        <v>511</v>
      </c>
      <c r="B522" s="1">
        <f t="shared" si="58"/>
        <v>510.99999999844601</v>
      </c>
      <c r="C522" s="10">
        <f t="shared" si="60"/>
        <v>8.5166666666407664</v>
      </c>
      <c r="D522" s="22">
        <v>45188</v>
      </c>
      <c r="E522" s="15">
        <v>0.61800925925925931</v>
      </c>
      <c r="F522" s="20">
        <v>0</v>
      </c>
      <c r="G522" s="16">
        <v>0.78200000000000003</v>
      </c>
      <c r="H522" s="16">
        <v>31</v>
      </c>
      <c r="I522" s="21">
        <f t="shared" si="59"/>
        <v>45188.618009259262</v>
      </c>
      <c r="J522" s="25">
        <f>VLOOKUP(I522,baro!$A$2:$F$1599,5,TRUE)</f>
        <v>0.75900000000000001</v>
      </c>
      <c r="K522" s="11">
        <f t="shared" si="56"/>
        <v>2.300000000000002E-2</v>
      </c>
      <c r="L522" s="10">
        <f t="shared" si="57"/>
        <v>5.3000000000000019E-2</v>
      </c>
      <c r="M522" s="46"/>
    </row>
    <row r="523" spans="1:13" x14ac:dyDescent="0.4">
      <c r="A523" s="1">
        <f t="shared" si="55"/>
        <v>512</v>
      </c>
      <c r="B523" s="1">
        <f t="shared" si="58"/>
        <v>511.99999999844295</v>
      </c>
      <c r="C523" s="10">
        <f t="shared" si="60"/>
        <v>8.5333333333073824</v>
      </c>
      <c r="D523" s="22">
        <v>45188</v>
      </c>
      <c r="E523" s="15">
        <v>0.61802083333333335</v>
      </c>
      <c r="F523" s="20">
        <v>0</v>
      </c>
      <c r="G523" s="16">
        <v>0.78200000000000003</v>
      </c>
      <c r="H523" s="16">
        <v>31</v>
      </c>
      <c r="I523" s="21">
        <f t="shared" si="59"/>
        <v>45188.618020833332</v>
      </c>
      <c r="J523" s="25">
        <f>VLOOKUP(I523,baro!$A$2:$F$1599,5,TRUE)</f>
        <v>0.75900000000000001</v>
      </c>
      <c r="K523" s="11">
        <f t="shared" si="56"/>
        <v>2.300000000000002E-2</v>
      </c>
      <c r="L523" s="10">
        <f t="shared" si="57"/>
        <v>5.3000000000000019E-2</v>
      </c>
      <c r="M523" s="46"/>
    </row>
    <row r="524" spans="1:13" x14ac:dyDescent="0.4">
      <c r="A524" s="1">
        <f t="shared" si="55"/>
        <v>513</v>
      </c>
      <c r="B524" s="1">
        <f t="shared" si="58"/>
        <v>512.99999999843988</v>
      </c>
      <c r="C524" s="10">
        <f t="shared" si="60"/>
        <v>8.5499999999739984</v>
      </c>
      <c r="D524" s="22">
        <v>45188</v>
      </c>
      <c r="E524" s="15">
        <v>0.61803240740740739</v>
      </c>
      <c r="F524" s="20">
        <v>0</v>
      </c>
      <c r="G524" s="16">
        <v>0.78200000000000003</v>
      </c>
      <c r="H524" s="16">
        <v>31</v>
      </c>
      <c r="I524" s="21">
        <f t="shared" si="59"/>
        <v>45188.618032407408</v>
      </c>
      <c r="J524" s="25">
        <f>VLOOKUP(I524,baro!$A$2:$F$1599,5,TRUE)</f>
        <v>0.75900000000000001</v>
      </c>
      <c r="K524" s="11">
        <f t="shared" si="56"/>
        <v>2.300000000000002E-2</v>
      </c>
      <c r="L524" s="10">
        <f t="shared" si="57"/>
        <v>5.3000000000000019E-2</v>
      </c>
      <c r="M524" s="46"/>
    </row>
    <row r="525" spans="1:13" x14ac:dyDescent="0.4">
      <c r="A525" s="1">
        <f t="shared" si="55"/>
        <v>514</v>
      </c>
      <c r="B525" s="1">
        <f t="shared" si="58"/>
        <v>513.99999999843681</v>
      </c>
      <c r="C525" s="10">
        <f t="shared" si="60"/>
        <v>8.5666666666406126</v>
      </c>
      <c r="D525" s="22">
        <v>45188</v>
      </c>
      <c r="E525" s="15">
        <v>0.61804398148148143</v>
      </c>
      <c r="F525" s="20">
        <v>0</v>
      </c>
      <c r="G525" s="16">
        <v>0.78</v>
      </c>
      <c r="H525" s="16">
        <v>31</v>
      </c>
      <c r="I525" s="21">
        <f t="shared" si="59"/>
        <v>45188.618043981478</v>
      </c>
      <c r="J525" s="25">
        <f>VLOOKUP(I525,baro!$A$2:$F$1599,5,TRUE)</f>
        <v>0.75900000000000001</v>
      </c>
      <c r="K525" s="11">
        <f t="shared" si="56"/>
        <v>2.1000000000000019E-2</v>
      </c>
      <c r="L525" s="10">
        <f t="shared" si="57"/>
        <v>5.1000000000000018E-2</v>
      </c>
      <c r="M525" s="46"/>
    </row>
    <row r="526" spans="1:13" x14ac:dyDescent="0.4">
      <c r="A526" s="1">
        <f t="shared" si="55"/>
        <v>515</v>
      </c>
      <c r="B526" s="1">
        <f t="shared" si="58"/>
        <v>514.99999999843385</v>
      </c>
      <c r="C526" s="10">
        <f t="shared" si="60"/>
        <v>8.5833333333072304</v>
      </c>
      <c r="D526" s="22">
        <v>45188</v>
      </c>
      <c r="E526" s="15">
        <v>0.61805555555555558</v>
      </c>
      <c r="F526" s="20">
        <v>0</v>
      </c>
      <c r="G526" s="16">
        <v>0.78</v>
      </c>
      <c r="H526" s="16">
        <v>31</v>
      </c>
      <c r="I526" s="21">
        <f t="shared" si="59"/>
        <v>45188.618055555555</v>
      </c>
      <c r="J526" s="25">
        <f>VLOOKUP(I526,baro!$A$2:$F$1599,5,TRUE)</f>
        <v>0.75900000000000001</v>
      </c>
      <c r="K526" s="11">
        <f t="shared" si="56"/>
        <v>2.1000000000000019E-2</v>
      </c>
      <c r="L526" s="10">
        <f t="shared" si="57"/>
        <v>5.1000000000000018E-2</v>
      </c>
      <c r="M526" s="46"/>
    </row>
    <row r="527" spans="1:13" x14ac:dyDescent="0.4">
      <c r="A527" s="1">
        <f t="shared" si="55"/>
        <v>516</v>
      </c>
      <c r="B527" s="1">
        <f t="shared" si="58"/>
        <v>515.99999999843078</v>
      </c>
      <c r="C527" s="10">
        <f t="shared" si="60"/>
        <v>8.5999999999738463</v>
      </c>
      <c r="D527" s="22">
        <v>45188</v>
      </c>
      <c r="E527" s="15">
        <v>0.61806712962962962</v>
      </c>
      <c r="F527" s="20">
        <v>0</v>
      </c>
      <c r="G527" s="16">
        <v>0.78</v>
      </c>
      <c r="H527" s="16">
        <v>31</v>
      </c>
      <c r="I527" s="21">
        <f t="shared" si="59"/>
        <v>45188.618067129632</v>
      </c>
      <c r="J527" s="25">
        <f>VLOOKUP(I527,baro!$A$2:$F$1599,5,TRUE)</f>
        <v>0.75900000000000001</v>
      </c>
      <c r="K527" s="11">
        <f t="shared" si="56"/>
        <v>2.1000000000000019E-2</v>
      </c>
      <c r="L527" s="10">
        <f t="shared" si="57"/>
        <v>5.1000000000000018E-2</v>
      </c>
      <c r="M527" s="46"/>
    </row>
    <row r="528" spans="1:13" x14ac:dyDescent="0.4">
      <c r="A528" s="1">
        <f t="shared" si="55"/>
        <v>517</v>
      </c>
      <c r="B528" s="1">
        <f t="shared" si="58"/>
        <v>516.99999999842771</v>
      </c>
      <c r="C528" s="10">
        <f t="shared" si="60"/>
        <v>8.6166666666404623</v>
      </c>
      <c r="D528" s="22">
        <v>45188</v>
      </c>
      <c r="E528" s="15">
        <v>0.61807870370370377</v>
      </c>
      <c r="F528" s="20">
        <v>0</v>
      </c>
      <c r="G528" s="16">
        <v>0.78</v>
      </c>
      <c r="H528" s="16">
        <v>31</v>
      </c>
      <c r="I528" s="21">
        <f t="shared" si="59"/>
        <v>45188.618078703701</v>
      </c>
      <c r="J528" s="25">
        <f>VLOOKUP(I528,baro!$A$2:$F$1599,5,TRUE)</f>
        <v>0.75900000000000001</v>
      </c>
      <c r="K528" s="11">
        <f t="shared" si="56"/>
        <v>2.1000000000000019E-2</v>
      </c>
      <c r="L528" s="10">
        <f t="shared" si="57"/>
        <v>5.1000000000000018E-2</v>
      </c>
      <c r="M528" s="46"/>
    </row>
    <row r="529" spans="1:13" x14ac:dyDescent="0.4">
      <c r="A529" s="1">
        <f t="shared" si="55"/>
        <v>518</v>
      </c>
      <c r="B529" s="1">
        <f t="shared" si="58"/>
        <v>517.99999999842476</v>
      </c>
      <c r="C529" s="10">
        <f t="shared" si="60"/>
        <v>8.6333333333070801</v>
      </c>
      <c r="D529" s="22">
        <v>45188</v>
      </c>
      <c r="E529" s="15">
        <v>0.61809027777777781</v>
      </c>
      <c r="F529" s="20">
        <v>0</v>
      </c>
      <c r="G529" s="16">
        <v>0.77900000000000003</v>
      </c>
      <c r="H529" s="16">
        <v>31</v>
      </c>
      <c r="I529" s="21">
        <f t="shared" si="59"/>
        <v>45188.618090277778</v>
      </c>
      <c r="J529" s="25">
        <f>VLOOKUP(I529,baro!$A$2:$F$1599,5,TRUE)</f>
        <v>0.75900000000000001</v>
      </c>
      <c r="K529" s="11">
        <f t="shared" si="56"/>
        <v>2.0000000000000018E-2</v>
      </c>
      <c r="L529" s="10">
        <f t="shared" si="57"/>
        <v>5.0000000000000017E-2</v>
      </c>
      <c r="M529" s="46"/>
    </row>
    <row r="530" spans="1:13" x14ac:dyDescent="0.4">
      <c r="A530" s="1">
        <f t="shared" si="55"/>
        <v>519</v>
      </c>
      <c r="B530" s="1">
        <f t="shared" si="58"/>
        <v>518.99999999842169</v>
      </c>
      <c r="C530" s="10">
        <f t="shared" si="60"/>
        <v>8.6499999999736943</v>
      </c>
      <c r="D530" s="22">
        <v>45188</v>
      </c>
      <c r="E530" s="15">
        <v>0.61810185185185185</v>
      </c>
      <c r="F530" s="20">
        <v>0</v>
      </c>
      <c r="G530" s="16">
        <v>0.77900000000000003</v>
      </c>
      <c r="H530" s="16">
        <v>31</v>
      </c>
      <c r="I530" s="21">
        <f t="shared" si="59"/>
        <v>45188.618101851855</v>
      </c>
      <c r="J530" s="25">
        <f>VLOOKUP(I530,baro!$A$2:$F$1599,5,TRUE)</f>
        <v>0.75900000000000001</v>
      </c>
      <c r="K530" s="11">
        <f t="shared" si="56"/>
        <v>2.0000000000000018E-2</v>
      </c>
      <c r="L530" s="10">
        <f t="shared" si="57"/>
        <v>5.0000000000000017E-2</v>
      </c>
      <c r="M530" s="46"/>
    </row>
    <row r="531" spans="1:13" x14ac:dyDescent="0.4">
      <c r="A531" s="1">
        <f t="shared" si="55"/>
        <v>520</v>
      </c>
      <c r="B531" s="1">
        <f t="shared" si="58"/>
        <v>519.99999999841862</v>
      </c>
      <c r="C531" s="10">
        <f t="shared" si="60"/>
        <v>8.6666666666403103</v>
      </c>
      <c r="D531" s="22">
        <v>45188</v>
      </c>
      <c r="E531" s="15">
        <v>0.61811342592592589</v>
      </c>
      <c r="F531" s="20">
        <v>0</v>
      </c>
      <c r="G531" s="16">
        <v>0.77900000000000003</v>
      </c>
      <c r="H531" s="16">
        <v>31</v>
      </c>
      <c r="I531" s="21">
        <f t="shared" si="59"/>
        <v>45188.618113425924</v>
      </c>
      <c r="J531" s="25">
        <f>VLOOKUP(I531,baro!$A$2:$F$1599,5,TRUE)</f>
        <v>0.75900000000000001</v>
      </c>
      <c r="K531" s="11">
        <f t="shared" si="56"/>
        <v>2.0000000000000018E-2</v>
      </c>
      <c r="L531" s="10">
        <f t="shared" si="57"/>
        <v>5.0000000000000017E-2</v>
      </c>
      <c r="M531" s="46"/>
    </row>
    <row r="532" spans="1:13" x14ac:dyDescent="0.4">
      <c r="A532" s="1">
        <f t="shared" si="55"/>
        <v>521</v>
      </c>
      <c r="B532" s="1">
        <f t="shared" si="58"/>
        <v>520.99999999841555</v>
      </c>
      <c r="C532" s="10">
        <f t="shared" si="60"/>
        <v>8.6833333333069262</v>
      </c>
      <c r="D532" s="22">
        <v>45188</v>
      </c>
      <c r="E532" s="15">
        <v>0.61812500000000004</v>
      </c>
      <c r="F532" s="20">
        <v>0</v>
      </c>
      <c r="G532" s="16">
        <v>0.77700000000000002</v>
      </c>
      <c r="H532" s="16">
        <v>31</v>
      </c>
      <c r="I532" s="21">
        <f t="shared" si="59"/>
        <v>45188.618125000001</v>
      </c>
      <c r="J532" s="25">
        <f>VLOOKUP(I532,baro!$A$2:$F$1599,5,TRUE)</f>
        <v>0.75900000000000001</v>
      </c>
      <c r="K532" s="11">
        <f t="shared" si="56"/>
        <v>1.8000000000000016E-2</v>
      </c>
      <c r="L532" s="10">
        <f t="shared" si="57"/>
        <v>4.8000000000000015E-2</v>
      </c>
      <c r="M532" s="46"/>
    </row>
    <row r="533" spans="1:13" x14ac:dyDescent="0.4">
      <c r="A533" s="1">
        <f t="shared" si="55"/>
        <v>522</v>
      </c>
      <c r="B533" s="1">
        <f t="shared" si="58"/>
        <v>521.99999999841248</v>
      </c>
      <c r="C533" s="10">
        <f t="shared" si="60"/>
        <v>8.6999999999735405</v>
      </c>
      <c r="D533" s="22">
        <v>45188</v>
      </c>
      <c r="E533" s="15">
        <v>0.61813657407407407</v>
      </c>
      <c r="F533" s="20">
        <v>0</v>
      </c>
      <c r="G533" s="16">
        <v>0.77700000000000002</v>
      </c>
      <c r="H533" s="16">
        <v>31</v>
      </c>
      <c r="I533" s="21">
        <f t="shared" si="59"/>
        <v>45188.618136574078</v>
      </c>
      <c r="J533" s="25">
        <f>VLOOKUP(I533,baro!$A$2:$F$1599,5,TRUE)</f>
        <v>0.75900000000000001</v>
      </c>
      <c r="K533" s="11">
        <f t="shared" si="56"/>
        <v>1.8000000000000016E-2</v>
      </c>
      <c r="L533" s="10">
        <f t="shared" si="57"/>
        <v>4.8000000000000015E-2</v>
      </c>
      <c r="M533" s="46"/>
    </row>
    <row r="534" spans="1:13" x14ac:dyDescent="0.4">
      <c r="A534" s="1">
        <f t="shared" si="55"/>
        <v>523</v>
      </c>
      <c r="B534" s="1">
        <f t="shared" si="58"/>
        <v>522.99999999840952</v>
      </c>
      <c r="C534" s="10">
        <f t="shared" si="60"/>
        <v>8.7166666666401582</v>
      </c>
      <c r="D534" s="22">
        <v>45188</v>
      </c>
      <c r="E534" s="15">
        <v>0.61814814814814811</v>
      </c>
      <c r="F534" s="20">
        <v>0</v>
      </c>
      <c r="G534" s="16">
        <v>0.77700000000000002</v>
      </c>
      <c r="H534" s="16">
        <v>31</v>
      </c>
      <c r="I534" s="21">
        <f t="shared" si="59"/>
        <v>45188.618148148147</v>
      </c>
      <c r="J534" s="25">
        <f>VLOOKUP(I534,baro!$A$2:$F$1599,5,TRUE)</f>
        <v>0.75900000000000001</v>
      </c>
      <c r="K534" s="11">
        <f t="shared" si="56"/>
        <v>1.8000000000000016E-2</v>
      </c>
      <c r="L534" s="10">
        <f t="shared" si="57"/>
        <v>4.8000000000000015E-2</v>
      </c>
      <c r="M534" s="46"/>
    </row>
    <row r="535" spans="1:13" x14ac:dyDescent="0.4">
      <c r="A535" s="1">
        <f t="shared" si="55"/>
        <v>524</v>
      </c>
      <c r="B535" s="1">
        <f t="shared" si="58"/>
        <v>523.99999999840645</v>
      </c>
      <c r="C535" s="10">
        <f t="shared" si="60"/>
        <v>8.7333333333067742</v>
      </c>
      <c r="D535" s="22">
        <v>45188</v>
      </c>
      <c r="E535" s="15">
        <v>0.61815972222222226</v>
      </c>
      <c r="F535" s="20">
        <v>0</v>
      </c>
      <c r="G535" s="16">
        <v>0.77600000000000002</v>
      </c>
      <c r="H535" s="16">
        <v>31</v>
      </c>
      <c r="I535" s="21">
        <f t="shared" si="59"/>
        <v>45188.618159722224</v>
      </c>
      <c r="J535" s="25">
        <f>VLOOKUP(I535,baro!$A$2:$F$1599,5,TRUE)</f>
        <v>0.75900000000000001</v>
      </c>
      <c r="K535" s="11">
        <f t="shared" si="56"/>
        <v>1.7000000000000015E-2</v>
      </c>
      <c r="L535" s="10">
        <f t="shared" si="57"/>
        <v>4.7000000000000014E-2</v>
      </c>
      <c r="M535" s="46"/>
    </row>
    <row r="536" spans="1:13" x14ac:dyDescent="0.4">
      <c r="A536" s="1">
        <f t="shared" si="55"/>
        <v>525</v>
      </c>
      <c r="B536" s="1">
        <f t="shared" si="58"/>
        <v>524.99999999840338</v>
      </c>
      <c r="C536" s="10">
        <f t="shared" si="60"/>
        <v>8.7499999999733902</v>
      </c>
      <c r="D536" s="22">
        <v>45188</v>
      </c>
      <c r="E536" s="15">
        <v>0.6181712962962963</v>
      </c>
      <c r="F536" s="20">
        <v>0</v>
      </c>
      <c r="G536" s="16">
        <v>0.77600000000000002</v>
      </c>
      <c r="H536" s="16">
        <v>31</v>
      </c>
      <c r="I536" s="21">
        <f t="shared" si="59"/>
        <v>45188.618171296293</v>
      </c>
      <c r="J536" s="25">
        <f>VLOOKUP(I536,baro!$A$2:$F$1599,5,TRUE)</f>
        <v>0.75900000000000001</v>
      </c>
      <c r="K536" s="11">
        <f t="shared" si="56"/>
        <v>1.7000000000000015E-2</v>
      </c>
      <c r="L536" s="10">
        <f t="shared" si="57"/>
        <v>4.7000000000000014E-2</v>
      </c>
      <c r="M536" s="46"/>
    </row>
    <row r="537" spans="1:13" x14ac:dyDescent="0.4">
      <c r="A537" s="1">
        <f t="shared" si="55"/>
        <v>526</v>
      </c>
      <c r="B537" s="1">
        <f t="shared" si="58"/>
        <v>525.99999999840043</v>
      </c>
      <c r="C537" s="10">
        <f t="shared" si="60"/>
        <v>8.7666666666400079</v>
      </c>
      <c r="D537" s="22">
        <v>45188</v>
      </c>
      <c r="E537" s="15">
        <v>0.61818287037037034</v>
      </c>
      <c r="F537" s="20">
        <v>0</v>
      </c>
      <c r="G537" s="16">
        <v>0.77600000000000002</v>
      </c>
      <c r="H537" s="16">
        <v>31</v>
      </c>
      <c r="I537" s="21">
        <f t="shared" si="59"/>
        <v>45188.61818287037</v>
      </c>
      <c r="J537" s="25">
        <f>VLOOKUP(I537,baro!$A$2:$F$1599,5,TRUE)</f>
        <v>0.75900000000000001</v>
      </c>
      <c r="K537" s="11">
        <f t="shared" si="56"/>
        <v>1.7000000000000015E-2</v>
      </c>
      <c r="L537" s="10">
        <f t="shared" si="57"/>
        <v>4.7000000000000014E-2</v>
      </c>
      <c r="M537" s="46"/>
    </row>
    <row r="538" spans="1:13" x14ac:dyDescent="0.4">
      <c r="A538" s="1">
        <f t="shared" si="55"/>
        <v>527</v>
      </c>
      <c r="B538" s="1">
        <f t="shared" si="58"/>
        <v>526.99999999839736</v>
      </c>
      <c r="C538" s="10">
        <f t="shared" si="60"/>
        <v>8.7833333333066221</v>
      </c>
      <c r="D538" s="22">
        <v>45188</v>
      </c>
      <c r="E538" s="15">
        <v>0.61819444444444438</v>
      </c>
      <c r="F538" s="20">
        <v>0</v>
      </c>
      <c r="G538" s="16">
        <v>0.77600000000000002</v>
      </c>
      <c r="H538" s="16">
        <v>31</v>
      </c>
      <c r="I538" s="21">
        <f t="shared" si="59"/>
        <v>45188.618194444447</v>
      </c>
      <c r="J538" s="25">
        <f>VLOOKUP(I538,baro!$A$2:$F$1599,5,TRUE)</f>
        <v>0.75900000000000001</v>
      </c>
      <c r="K538" s="11">
        <f t="shared" si="56"/>
        <v>1.7000000000000015E-2</v>
      </c>
      <c r="L538" s="10">
        <f t="shared" si="57"/>
        <v>4.7000000000000014E-2</v>
      </c>
      <c r="M538" s="46"/>
    </row>
    <row r="539" spans="1:13" x14ac:dyDescent="0.4">
      <c r="A539" s="1">
        <f t="shared" si="55"/>
        <v>528</v>
      </c>
      <c r="B539" s="1">
        <f t="shared" si="58"/>
        <v>527.99999999839429</v>
      </c>
      <c r="C539" s="10">
        <f t="shared" si="60"/>
        <v>8.7999999999732381</v>
      </c>
      <c r="D539" s="22">
        <v>45188</v>
      </c>
      <c r="E539" s="15">
        <v>0.61820601851851853</v>
      </c>
      <c r="F539" s="20">
        <v>0</v>
      </c>
      <c r="G539" s="16">
        <v>0.77600000000000002</v>
      </c>
      <c r="H539" s="16">
        <v>31</v>
      </c>
      <c r="I539" s="21">
        <f t="shared" si="59"/>
        <v>45188.618206018517</v>
      </c>
      <c r="J539" s="25">
        <f>VLOOKUP(I539,baro!$A$2:$F$1599,5,TRUE)</f>
        <v>0.75900000000000001</v>
      </c>
      <c r="K539" s="11">
        <f t="shared" si="56"/>
        <v>1.7000000000000015E-2</v>
      </c>
      <c r="L539" s="10">
        <f t="shared" si="57"/>
        <v>4.7000000000000014E-2</v>
      </c>
      <c r="M539" s="46"/>
    </row>
    <row r="540" spans="1:13" x14ac:dyDescent="0.4">
      <c r="A540" s="1">
        <f t="shared" si="55"/>
        <v>529</v>
      </c>
      <c r="B540" s="1">
        <f t="shared" si="58"/>
        <v>528.99999999839122</v>
      </c>
      <c r="C540" s="10">
        <f t="shared" si="60"/>
        <v>8.8166666666398541</v>
      </c>
      <c r="D540" s="22">
        <v>45188</v>
      </c>
      <c r="E540" s="15">
        <v>0.61821759259259257</v>
      </c>
      <c r="F540" s="20">
        <v>0</v>
      </c>
      <c r="G540" s="16">
        <v>0.77400000000000002</v>
      </c>
      <c r="H540" s="16">
        <v>31</v>
      </c>
      <c r="I540" s="21">
        <f t="shared" si="59"/>
        <v>45188.618217592593</v>
      </c>
      <c r="J540" s="25">
        <f>VLOOKUP(I540,baro!$A$2:$F$1599,5,TRUE)</f>
        <v>0.75900000000000001</v>
      </c>
      <c r="K540" s="11">
        <f t="shared" si="56"/>
        <v>1.5000000000000013E-2</v>
      </c>
      <c r="L540" s="10">
        <f t="shared" si="57"/>
        <v>4.5000000000000012E-2</v>
      </c>
      <c r="M540" s="46"/>
    </row>
    <row r="541" spans="1:13" x14ac:dyDescent="0.4">
      <c r="A541" s="1">
        <f t="shared" si="55"/>
        <v>530</v>
      </c>
      <c r="B541" s="1">
        <f t="shared" si="58"/>
        <v>529.99999999838815</v>
      </c>
      <c r="C541" s="10">
        <f t="shared" si="60"/>
        <v>8.8333333333064683</v>
      </c>
      <c r="D541" s="22">
        <v>45188</v>
      </c>
      <c r="E541" s="15">
        <v>0.61822916666666672</v>
      </c>
      <c r="F541" s="20">
        <v>0</v>
      </c>
      <c r="G541" s="16">
        <v>0.77400000000000002</v>
      </c>
      <c r="H541" s="16">
        <v>31</v>
      </c>
      <c r="I541" s="21">
        <f t="shared" si="59"/>
        <v>45188.61822916667</v>
      </c>
      <c r="J541" s="25">
        <f>VLOOKUP(I541,baro!$A$2:$F$1599,5,TRUE)</f>
        <v>0.75900000000000001</v>
      </c>
      <c r="K541" s="11">
        <f t="shared" si="56"/>
        <v>1.5000000000000013E-2</v>
      </c>
      <c r="L541" s="10">
        <f t="shared" si="57"/>
        <v>4.5000000000000012E-2</v>
      </c>
      <c r="M541" s="46"/>
    </row>
    <row r="542" spans="1:13" x14ac:dyDescent="0.4">
      <c r="A542" s="1">
        <f t="shared" si="55"/>
        <v>531</v>
      </c>
      <c r="B542" s="1">
        <f t="shared" si="58"/>
        <v>530.99999999838519</v>
      </c>
      <c r="C542" s="10">
        <f t="shared" si="60"/>
        <v>8.8499999999730861</v>
      </c>
      <c r="D542" s="22">
        <v>45188</v>
      </c>
      <c r="E542" s="15">
        <v>0.61824074074074076</v>
      </c>
      <c r="F542" s="20">
        <v>0</v>
      </c>
      <c r="G542" s="16">
        <v>0.77400000000000002</v>
      </c>
      <c r="H542" s="16">
        <v>31</v>
      </c>
      <c r="I542" s="21">
        <f t="shared" si="59"/>
        <v>45188.61824074074</v>
      </c>
      <c r="J542" s="25">
        <f>VLOOKUP(I542,baro!$A$2:$F$1599,5,TRUE)</f>
        <v>0.75900000000000001</v>
      </c>
      <c r="K542" s="11">
        <f t="shared" si="56"/>
        <v>1.5000000000000013E-2</v>
      </c>
      <c r="L542" s="10">
        <f t="shared" si="57"/>
        <v>4.5000000000000012E-2</v>
      </c>
      <c r="M542" s="46"/>
    </row>
    <row r="543" spans="1:13" x14ac:dyDescent="0.4">
      <c r="A543" s="1">
        <f t="shared" si="55"/>
        <v>532</v>
      </c>
      <c r="B543" s="1">
        <f t="shared" si="58"/>
        <v>531.99999999838212</v>
      </c>
      <c r="C543" s="10">
        <f t="shared" si="60"/>
        <v>8.866666666639702</v>
      </c>
      <c r="D543" s="22">
        <v>45188</v>
      </c>
      <c r="E543" s="15">
        <v>0.6182523148148148</v>
      </c>
      <c r="F543" s="20">
        <v>0</v>
      </c>
      <c r="G543" s="16">
        <v>0.77300000000000002</v>
      </c>
      <c r="H543" s="16">
        <v>31</v>
      </c>
      <c r="I543" s="21">
        <f t="shared" si="59"/>
        <v>45188.618252314816</v>
      </c>
      <c r="J543" s="25">
        <f>VLOOKUP(I543,baro!$A$2:$F$1599,5,TRUE)</f>
        <v>0.75900000000000001</v>
      </c>
      <c r="K543" s="11">
        <f t="shared" si="56"/>
        <v>1.4000000000000012E-2</v>
      </c>
      <c r="L543" s="10">
        <f t="shared" si="57"/>
        <v>4.4000000000000011E-2</v>
      </c>
      <c r="M543" s="46"/>
    </row>
    <row r="544" spans="1:13" x14ac:dyDescent="0.4">
      <c r="A544" s="1">
        <f t="shared" si="55"/>
        <v>533</v>
      </c>
      <c r="B544" s="1">
        <f t="shared" si="58"/>
        <v>532.99999999837905</v>
      </c>
      <c r="C544" s="10">
        <f t="shared" si="60"/>
        <v>8.883333333306318</v>
      </c>
      <c r="D544" s="22">
        <v>45188</v>
      </c>
      <c r="E544" s="15">
        <v>0.61826388888888884</v>
      </c>
      <c r="F544" s="20">
        <v>0</v>
      </c>
      <c r="G544" s="16">
        <v>0.77300000000000002</v>
      </c>
      <c r="H544" s="16">
        <v>31</v>
      </c>
      <c r="I544" s="21">
        <f t="shared" si="59"/>
        <v>45188.618263888886</v>
      </c>
      <c r="J544" s="25">
        <f>VLOOKUP(I544,baro!$A$2:$F$1599,5,TRUE)</f>
        <v>0.75900000000000001</v>
      </c>
      <c r="K544" s="11">
        <f t="shared" si="56"/>
        <v>1.4000000000000012E-2</v>
      </c>
      <c r="L544" s="10">
        <f t="shared" si="57"/>
        <v>4.4000000000000011E-2</v>
      </c>
      <c r="M544" s="46"/>
    </row>
    <row r="545" spans="1:13" x14ac:dyDescent="0.4">
      <c r="A545" s="1">
        <f t="shared" si="55"/>
        <v>534</v>
      </c>
      <c r="B545" s="1">
        <f t="shared" si="58"/>
        <v>533.9999999983761</v>
      </c>
      <c r="C545" s="10">
        <f t="shared" si="60"/>
        <v>8.8999999999729358</v>
      </c>
      <c r="D545" s="22">
        <v>45188</v>
      </c>
      <c r="E545" s="15">
        <v>0.61827546296296299</v>
      </c>
      <c r="F545" s="20">
        <v>0</v>
      </c>
      <c r="G545" s="16">
        <v>0.77300000000000002</v>
      </c>
      <c r="H545" s="16">
        <v>31</v>
      </c>
      <c r="I545" s="21">
        <f t="shared" si="59"/>
        <v>45188.618275462963</v>
      </c>
      <c r="J545" s="25">
        <f>VLOOKUP(I545,baro!$A$2:$F$1599,5,TRUE)</f>
        <v>0.75900000000000001</v>
      </c>
      <c r="K545" s="11">
        <f t="shared" si="56"/>
        <v>1.4000000000000012E-2</v>
      </c>
      <c r="L545" s="10">
        <f t="shared" si="57"/>
        <v>4.4000000000000011E-2</v>
      </c>
      <c r="M545" s="46"/>
    </row>
    <row r="546" spans="1:13" x14ac:dyDescent="0.4">
      <c r="A546" s="1">
        <f t="shared" si="55"/>
        <v>535</v>
      </c>
      <c r="B546" s="1">
        <f t="shared" si="58"/>
        <v>534.99999999837303</v>
      </c>
      <c r="C546" s="10">
        <f t="shared" si="60"/>
        <v>8.91666666663955</v>
      </c>
      <c r="D546" s="22">
        <v>45188</v>
      </c>
      <c r="E546" s="15">
        <v>0.61828703703703702</v>
      </c>
      <c r="F546" s="20">
        <v>0</v>
      </c>
      <c r="G546" s="16">
        <v>0.77300000000000002</v>
      </c>
      <c r="H546" s="16">
        <v>31</v>
      </c>
      <c r="I546" s="21">
        <f t="shared" si="59"/>
        <v>45188.618287037039</v>
      </c>
      <c r="J546" s="25">
        <f>VLOOKUP(I546,baro!$A$2:$F$1599,5,TRUE)</f>
        <v>0.75900000000000001</v>
      </c>
      <c r="K546" s="11">
        <f t="shared" si="56"/>
        <v>1.4000000000000012E-2</v>
      </c>
      <c r="L546" s="10">
        <f t="shared" si="57"/>
        <v>4.4000000000000011E-2</v>
      </c>
      <c r="M546" s="46"/>
    </row>
    <row r="547" spans="1:13" x14ac:dyDescent="0.4">
      <c r="A547" s="1">
        <f t="shared" si="55"/>
        <v>536</v>
      </c>
      <c r="B547" s="1">
        <f t="shared" si="58"/>
        <v>535.99999999836996</v>
      </c>
      <c r="C547" s="10">
        <f t="shared" si="60"/>
        <v>8.933333333306166</v>
      </c>
      <c r="D547" s="22">
        <v>45188</v>
      </c>
      <c r="E547" s="15">
        <v>0.61829861111111117</v>
      </c>
      <c r="F547" s="20">
        <v>0</v>
      </c>
      <c r="G547" s="16">
        <v>0.77300000000000002</v>
      </c>
      <c r="H547" s="16">
        <v>31</v>
      </c>
      <c r="I547" s="21">
        <f t="shared" si="59"/>
        <v>45188.618298611109</v>
      </c>
      <c r="J547" s="25">
        <f>VLOOKUP(I547,baro!$A$2:$F$1599,5,TRUE)</f>
        <v>0.75900000000000001</v>
      </c>
      <c r="K547" s="11">
        <f t="shared" si="56"/>
        <v>1.4000000000000012E-2</v>
      </c>
      <c r="L547" s="10">
        <f t="shared" si="57"/>
        <v>4.4000000000000011E-2</v>
      </c>
      <c r="M547" s="46"/>
    </row>
    <row r="548" spans="1:13" x14ac:dyDescent="0.4">
      <c r="A548" s="1">
        <f t="shared" si="55"/>
        <v>537</v>
      </c>
      <c r="B548" s="1">
        <f t="shared" si="58"/>
        <v>536.99999999836689</v>
      </c>
      <c r="C548" s="10">
        <f t="shared" si="60"/>
        <v>8.9499999999727819</v>
      </c>
      <c r="D548" s="22">
        <v>45188</v>
      </c>
      <c r="E548" s="15">
        <v>0.61831018518518521</v>
      </c>
      <c r="F548" s="20">
        <v>0</v>
      </c>
      <c r="G548" s="16">
        <v>0.77100000000000002</v>
      </c>
      <c r="H548" s="16">
        <v>31</v>
      </c>
      <c r="I548" s="21">
        <f t="shared" si="59"/>
        <v>45188.618310185186</v>
      </c>
      <c r="J548" s="25">
        <f>VLOOKUP(I548,baro!$A$2:$F$1599,5,TRUE)</f>
        <v>0.75900000000000001</v>
      </c>
      <c r="K548" s="11">
        <f t="shared" si="56"/>
        <v>1.2000000000000011E-2</v>
      </c>
      <c r="L548" s="10">
        <f t="shared" si="57"/>
        <v>4.200000000000001E-2</v>
      </c>
      <c r="M548" s="46"/>
    </row>
    <row r="549" spans="1:13" x14ac:dyDescent="0.4">
      <c r="A549" s="1">
        <f t="shared" si="55"/>
        <v>538</v>
      </c>
      <c r="B549" s="1">
        <f t="shared" si="58"/>
        <v>537.99999999836382</v>
      </c>
      <c r="C549" s="10">
        <f t="shared" si="60"/>
        <v>8.9666666666393962</v>
      </c>
      <c r="D549" s="22">
        <v>45188</v>
      </c>
      <c r="E549" s="15">
        <v>0.61832175925925925</v>
      </c>
      <c r="F549" s="20">
        <v>0</v>
      </c>
      <c r="G549" s="16">
        <v>0.77100000000000002</v>
      </c>
      <c r="H549" s="16">
        <v>31</v>
      </c>
      <c r="I549" s="21">
        <f t="shared" si="59"/>
        <v>45188.618321759262</v>
      </c>
      <c r="J549" s="25">
        <f>VLOOKUP(I549,baro!$A$2:$F$1599,5,TRUE)</f>
        <v>0.75900000000000001</v>
      </c>
      <c r="K549" s="11">
        <f t="shared" si="56"/>
        <v>1.2000000000000011E-2</v>
      </c>
      <c r="L549" s="10">
        <f t="shared" si="57"/>
        <v>4.200000000000001E-2</v>
      </c>
      <c r="M549" s="46"/>
    </row>
    <row r="550" spans="1:13" x14ac:dyDescent="0.4">
      <c r="A550" s="1">
        <f t="shared" ref="A550:A613" si="61">A549+1</f>
        <v>539</v>
      </c>
      <c r="B550" s="1">
        <f t="shared" si="58"/>
        <v>538.99999999836086</v>
      </c>
      <c r="C550" s="10">
        <f t="shared" si="60"/>
        <v>8.9833333333060139</v>
      </c>
      <c r="D550" s="22">
        <v>45188</v>
      </c>
      <c r="E550" s="15">
        <v>0.61833333333333329</v>
      </c>
      <c r="F550" s="20">
        <v>0</v>
      </c>
      <c r="G550" s="16">
        <v>0.77100000000000002</v>
      </c>
      <c r="H550" s="16">
        <v>31</v>
      </c>
      <c r="I550" s="21">
        <f t="shared" si="59"/>
        <v>45188.618333333332</v>
      </c>
      <c r="J550" s="25">
        <f>VLOOKUP(I550,baro!$A$2:$F$1599,5,TRUE)</f>
        <v>0.75900000000000001</v>
      </c>
      <c r="K550" s="11">
        <f t="shared" si="56"/>
        <v>1.2000000000000011E-2</v>
      </c>
      <c r="L550" s="10">
        <f t="shared" si="57"/>
        <v>4.200000000000001E-2</v>
      </c>
      <c r="M550" s="46"/>
    </row>
    <row r="551" spans="1:13" x14ac:dyDescent="0.4">
      <c r="A551" s="1">
        <f t="shared" si="61"/>
        <v>540</v>
      </c>
      <c r="B551" s="1">
        <f t="shared" si="58"/>
        <v>539.99999999835779</v>
      </c>
      <c r="C551" s="10">
        <f t="shared" si="60"/>
        <v>8.9999999999726299</v>
      </c>
      <c r="D551" s="22">
        <v>45188</v>
      </c>
      <c r="E551" s="15">
        <v>0.61834490740740744</v>
      </c>
      <c r="F551" s="20">
        <v>0</v>
      </c>
      <c r="G551" s="16">
        <v>0.77</v>
      </c>
      <c r="H551" s="16">
        <v>31</v>
      </c>
      <c r="I551" s="21">
        <f t="shared" si="59"/>
        <v>45188.618344907409</v>
      </c>
      <c r="J551" s="25">
        <f>VLOOKUP(I551,baro!$A$2:$F$1599,5,TRUE)</f>
        <v>0.75900000000000001</v>
      </c>
      <c r="K551" s="11">
        <f t="shared" si="56"/>
        <v>1.100000000000001E-2</v>
      </c>
      <c r="L551" s="10">
        <f t="shared" si="57"/>
        <v>4.1000000000000009E-2</v>
      </c>
      <c r="M551" s="46"/>
    </row>
    <row r="552" spans="1:13" x14ac:dyDescent="0.4">
      <c r="A552" s="1">
        <f t="shared" si="61"/>
        <v>541</v>
      </c>
      <c r="B552" s="1">
        <f t="shared" si="58"/>
        <v>540.99999999835472</v>
      </c>
      <c r="C552" s="10">
        <f t="shared" si="60"/>
        <v>9.0166666666392459</v>
      </c>
      <c r="D552" s="22">
        <v>45188</v>
      </c>
      <c r="E552" s="15">
        <v>0.61835648148148148</v>
      </c>
      <c r="F552" s="20">
        <v>0</v>
      </c>
      <c r="G552" s="16">
        <v>0.77</v>
      </c>
      <c r="H552" s="16">
        <v>31</v>
      </c>
      <c r="I552" s="21">
        <f t="shared" si="59"/>
        <v>45188.618356481478</v>
      </c>
      <c r="J552" s="25">
        <f>VLOOKUP(I552,baro!$A$2:$F$1599,5,TRUE)</f>
        <v>0.75900000000000001</v>
      </c>
      <c r="K552" s="11">
        <f t="shared" si="56"/>
        <v>1.100000000000001E-2</v>
      </c>
      <c r="L552" s="10">
        <f t="shared" si="57"/>
        <v>4.1000000000000009E-2</v>
      </c>
      <c r="M552" s="46"/>
    </row>
    <row r="553" spans="1:13" x14ac:dyDescent="0.4">
      <c r="A553" s="1">
        <f t="shared" si="61"/>
        <v>542</v>
      </c>
      <c r="B553" s="1">
        <f t="shared" si="58"/>
        <v>541.99999999835177</v>
      </c>
      <c r="C553" s="10">
        <f t="shared" si="60"/>
        <v>9.0333333333058636</v>
      </c>
      <c r="D553" s="22">
        <v>45188</v>
      </c>
      <c r="E553" s="15">
        <v>0.61836805555555563</v>
      </c>
      <c r="F553" s="20">
        <v>0</v>
      </c>
      <c r="G553" s="16">
        <v>0.77</v>
      </c>
      <c r="H553" s="16">
        <v>31</v>
      </c>
      <c r="I553" s="21">
        <f t="shared" si="59"/>
        <v>45188.618368055555</v>
      </c>
      <c r="J553" s="25">
        <f>VLOOKUP(I553,baro!$A$2:$F$1599,5,TRUE)</f>
        <v>0.75900000000000001</v>
      </c>
      <c r="K553" s="11">
        <f t="shared" si="56"/>
        <v>1.100000000000001E-2</v>
      </c>
      <c r="L553" s="10">
        <f t="shared" si="57"/>
        <v>4.1000000000000009E-2</v>
      </c>
      <c r="M553" s="46"/>
    </row>
    <row r="554" spans="1:13" x14ac:dyDescent="0.4">
      <c r="A554" s="1">
        <f t="shared" si="61"/>
        <v>543</v>
      </c>
      <c r="B554" s="1">
        <f t="shared" si="58"/>
        <v>542.9999999983487</v>
      </c>
      <c r="C554" s="10">
        <f t="shared" si="60"/>
        <v>9.0499999999724778</v>
      </c>
      <c r="D554" s="22">
        <v>45188</v>
      </c>
      <c r="E554" s="15">
        <v>0.61837962962962967</v>
      </c>
      <c r="F554" s="20">
        <v>0</v>
      </c>
      <c r="G554" s="16">
        <v>0.76800000000000002</v>
      </c>
      <c r="H554" s="16">
        <v>31</v>
      </c>
      <c r="I554" s="21">
        <f t="shared" si="59"/>
        <v>45188.618379629632</v>
      </c>
      <c r="J554" s="25">
        <f>VLOOKUP(I554,baro!$A$2:$F$1599,5,TRUE)</f>
        <v>0.75900000000000001</v>
      </c>
      <c r="K554" s="11">
        <f t="shared" si="56"/>
        <v>9.000000000000008E-3</v>
      </c>
      <c r="L554" s="10">
        <f t="shared" si="57"/>
        <v>3.9000000000000007E-2</v>
      </c>
      <c r="M554" s="46"/>
    </row>
    <row r="555" spans="1:13" x14ac:dyDescent="0.4">
      <c r="A555" s="1">
        <f t="shared" si="61"/>
        <v>544</v>
      </c>
      <c r="B555" s="1">
        <f t="shared" si="58"/>
        <v>543.99999999834563</v>
      </c>
      <c r="C555" s="10">
        <f t="shared" si="60"/>
        <v>9.0666666666390938</v>
      </c>
      <c r="D555" s="22">
        <v>45188</v>
      </c>
      <c r="E555" s="15">
        <v>0.61839120370370371</v>
      </c>
      <c r="F555" s="20">
        <v>0</v>
      </c>
      <c r="G555" s="16">
        <v>0.76800000000000002</v>
      </c>
      <c r="H555" s="16">
        <v>31</v>
      </c>
      <c r="I555" s="21">
        <f t="shared" si="59"/>
        <v>45188.618391203701</v>
      </c>
      <c r="J555" s="25">
        <f>VLOOKUP(I555,baro!$A$2:$F$1599,5,TRUE)</f>
        <v>0.75900000000000001</v>
      </c>
      <c r="K555" s="11">
        <f t="shared" si="56"/>
        <v>9.000000000000008E-3</v>
      </c>
      <c r="L555" s="10">
        <f t="shared" si="57"/>
        <v>3.9000000000000007E-2</v>
      </c>
      <c r="M555" s="46"/>
    </row>
    <row r="556" spans="1:13" x14ac:dyDescent="0.4">
      <c r="A556" s="1">
        <f t="shared" si="61"/>
        <v>545</v>
      </c>
      <c r="B556" s="1">
        <f t="shared" si="58"/>
        <v>544.99999999834256</v>
      </c>
      <c r="C556" s="10">
        <f t="shared" si="60"/>
        <v>9.0833333333057098</v>
      </c>
      <c r="D556" s="22">
        <v>45188</v>
      </c>
      <c r="E556" s="15">
        <v>0.61840277777777775</v>
      </c>
      <c r="F556" s="20">
        <v>0</v>
      </c>
      <c r="G556" s="16">
        <v>0.76800000000000002</v>
      </c>
      <c r="H556" s="16">
        <v>31</v>
      </c>
      <c r="I556" s="21">
        <f t="shared" si="59"/>
        <v>45188.618402777778</v>
      </c>
      <c r="J556" s="25">
        <f>VLOOKUP(I556,baro!$A$2:$F$1599,5,TRUE)</f>
        <v>0.75900000000000001</v>
      </c>
      <c r="K556" s="11">
        <f t="shared" si="56"/>
        <v>9.000000000000008E-3</v>
      </c>
      <c r="L556" s="10">
        <f t="shared" si="57"/>
        <v>3.9000000000000007E-2</v>
      </c>
      <c r="M556" s="46"/>
    </row>
    <row r="557" spans="1:13" x14ac:dyDescent="0.4">
      <c r="A557" s="1">
        <f t="shared" si="61"/>
        <v>546</v>
      </c>
      <c r="B557" s="1">
        <f t="shared" si="58"/>
        <v>545.99999999833949</v>
      </c>
      <c r="C557" s="10">
        <f t="shared" si="60"/>
        <v>9.099999999972324</v>
      </c>
      <c r="D557" s="22">
        <v>45188</v>
      </c>
      <c r="E557" s="15">
        <v>0.61841435185185178</v>
      </c>
      <c r="F557" s="20">
        <v>0</v>
      </c>
      <c r="G557" s="16">
        <v>0.76800000000000002</v>
      </c>
      <c r="H557" s="16">
        <v>31</v>
      </c>
      <c r="I557" s="21">
        <f t="shared" si="59"/>
        <v>45188.618414351855</v>
      </c>
      <c r="J557" s="25">
        <f>VLOOKUP(I557,baro!$A$2:$F$1599,5,TRUE)</f>
        <v>0.76</v>
      </c>
      <c r="K557" s="11">
        <f t="shared" si="56"/>
        <v>8.0000000000000071E-3</v>
      </c>
      <c r="L557" s="10">
        <f t="shared" si="57"/>
        <v>3.8000000000000006E-2</v>
      </c>
      <c r="M557" s="46"/>
    </row>
    <row r="558" spans="1:13" x14ac:dyDescent="0.4">
      <c r="A558" s="1">
        <f t="shared" si="61"/>
        <v>547</v>
      </c>
      <c r="B558" s="1">
        <f t="shared" si="58"/>
        <v>546.99999999833653</v>
      </c>
      <c r="C558" s="10">
        <f t="shared" si="60"/>
        <v>9.1166666666389418</v>
      </c>
      <c r="D558" s="22">
        <v>45188</v>
      </c>
      <c r="E558" s="15">
        <v>0.61842592592592593</v>
      </c>
      <c r="F558" s="20">
        <v>0</v>
      </c>
      <c r="G558" s="16">
        <v>0.76700000000000002</v>
      </c>
      <c r="H558" s="16">
        <v>31</v>
      </c>
      <c r="I558" s="21">
        <f t="shared" si="59"/>
        <v>45188.618425925924</v>
      </c>
      <c r="J558" s="25">
        <f>VLOOKUP(I558,baro!$A$2:$F$1599,5,TRUE)</f>
        <v>0.75900000000000001</v>
      </c>
      <c r="K558" s="11">
        <f t="shared" si="56"/>
        <v>8.0000000000000071E-3</v>
      </c>
      <c r="L558" s="10">
        <f t="shared" si="57"/>
        <v>3.8000000000000006E-2</v>
      </c>
      <c r="M558" s="46"/>
    </row>
    <row r="559" spans="1:13" x14ac:dyDescent="0.4">
      <c r="A559" s="1">
        <f t="shared" si="61"/>
        <v>548</v>
      </c>
      <c r="B559" s="1">
        <f t="shared" si="58"/>
        <v>547.99999999833346</v>
      </c>
      <c r="C559" s="10">
        <f t="shared" si="60"/>
        <v>9.1333333333055577</v>
      </c>
      <c r="D559" s="22">
        <v>45188</v>
      </c>
      <c r="E559" s="15">
        <v>0.61843749999999997</v>
      </c>
      <c r="F559" s="20">
        <v>0</v>
      </c>
      <c r="G559" s="16">
        <v>0.76700000000000002</v>
      </c>
      <c r="H559" s="16">
        <v>31</v>
      </c>
      <c r="I559" s="21">
        <f t="shared" si="59"/>
        <v>45188.618437500001</v>
      </c>
      <c r="J559" s="25">
        <f>VLOOKUP(I559,baro!$A$2:$F$1599,5,TRUE)</f>
        <v>0.75900000000000001</v>
      </c>
      <c r="K559" s="11">
        <f t="shared" si="56"/>
        <v>8.0000000000000071E-3</v>
      </c>
      <c r="L559" s="10">
        <f t="shared" si="57"/>
        <v>3.8000000000000006E-2</v>
      </c>
      <c r="M559" s="46"/>
    </row>
    <row r="560" spans="1:13" x14ac:dyDescent="0.4">
      <c r="A560" s="1">
        <f t="shared" si="61"/>
        <v>549</v>
      </c>
      <c r="B560" s="1">
        <f t="shared" si="58"/>
        <v>548.9999999983304</v>
      </c>
      <c r="C560" s="10">
        <f t="shared" si="60"/>
        <v>9.1499999999721737</v>
      </c>
      <c r="D560" s="22">
        <v>45188</v>
      </c>
      <c r="E560" s="15">
        <v>0.61844907407407412</v>
      </c>
      <c r="F560" s="20">
        <v>0</v>
      </c>
      <c r="G560" s="16">
        <v>0.76700000000000002</v>
      </c>
      <c r="H560" s="16">
        <v>31</v>
      </c>
      <c r="I560" s="21">
        <f t="shared" si="59"/>
        <v>45188.618449074071</v>
      </c>
      <c r="J560" s="25">
        <f>VLOOKUP(I560,baro!$A$2:$F$1599,5,TRUE)</f>
        <v>0.75900000000000001</v>
      </c>
      <c r="K560" s="11">
        <f t="shared" si="56"/>
        <v>8.0000000000000071E-3</v>
      </c>
      <c r="L560" s="10">
        <f t="shared" si="57"/>
        <v>3.8000000000000006E-2</v>
      </c>
      <c r="M560" s="46"/>
    </row>
    <row r="561" spans="1:13" x14ac:dyDescent="0.4">
      <c r="A561" s="1">
        <f t="shared" si="61"/>
        <v>550</v>
      </c>
      <c r="B561" s="1">
        <f t="shared" si="58"/>
        <v>549.99999999832744</v>
      </c>
      <c r="C561" s="10">
        <f t="shared" si="60"/>
        <v>9.1666666666387915</v>
      </c>
      <c r="D561" s="22">
        <v>45188</v>
      </c>
      <c r="E561" s="15">
        <v>0.61846064814814816</v>
      </c>
      <c r="F561" s="20">
        <v>0</v>
      </c>
      <c r="G561" s="16">
        <v>0.76500000000000001</v>
      </c>
      <c r="H561" s="16">
        <v>31</v>
      </c>
      <c r="I561" s="21">
        <f t="shared" si="59"/>
        <v>45188.618460648147</v>
      </c>
      <c r="J561" s="25">
        <f>VLOOKUP(I561,baro!$A$2:$F$1599,5,TRUE)</f>
        <v>0.76</v>
      </c>
      <c r="K561" s="11">
        <f t="shared" si="56"/>
        <v>5.0000000000000044E-3</v>
      </c>
      <c r="L561" s="10">
        <f t="shared" si="57"/>
        <v>3.5000000000000003E-2</v>
      </c>
      <c r="M561" s="46"/>
    </row>
    <row r="562" spans="1:13" x14ac:dyDescent="0.4">
      <c r="A562" s="1">
        <f t="shared" si="61"/>
        <v>551</v>
      </c>
      <c r="B562" s="1">
        <f t="shared" si="58"/>
        <v>550.99999999832437</v>
      </c>
      <c r="C562" s="10">
        <f t="shared" si="60"/>
        <v>9.1833333333054057</v>
      </c>
      <c r="D562" s="22">
        <v>45188</v>
      </c>
      <c r="E562" s="15">
        <v>0.6184722222222222</v>
      </c>
      <c r="F562" s="20">
        <v>0</v>
      </c>
      <c r="G562" s="16">
        <v>0.76500000000000001</v>
      </c>
      <c r="H562" s="16">
        <v>31</v>
      </c>
      <c r="I562" s="21">
        <f t="shared" si="59"/>
        <v>45188.618472222224</v>
      </c>
      <c r="J562" s="25">
        <f>VLOOKUP(I562,baro!$A$2:$F$1599,5,TRUE)</f>
        <v>0.75900000000000001</v>
      </c>
      <c r="K562" s="11">
        <f t="shared" si="56"/>
        <v>6.0000000000000053E-3</v>
      </c>
      <c r="L562" s="10">
        <f t="shared" si="57"/>
        <v>3.6000000000000004E-2</v>
      </c>
      <c r="M562" s="46" t="s">
        <v>51</v>
      </c>
    </row>
    <row r="563" spans="1:13" x14ac:dyDescent="0.4">
      <c r="A563" s="1">
        <f t="shared" si="61"/>
        <v>552</v>
      </c>
      <c r="B563" s="1">
        <f t="shared" si="58"/>
        <v>551.9999999983213</v>
      </c>
      <c r="C563" s="10">
        <f t="shared" si="60"/>
        <v>9.1999999999720217</v>
      </c>
      <c r="D563" s="22">
        <v>45188</v>
      </c>
      <c r="E563" s="15">
        <v>0.61848379629629624</v>
      </c>
      <c r="F563" s="20">
        <v>0</v>
      </c>
      <c r="G563" s="16">
        <v>0.77400000000000002</v>
      </c>
      <c r="H563" s="16">
        <v>31</v>
      </c>
      <c r="I563" s="21">
        <f t="shared" si="59"/>
        <v>45188.618483796294</v>
      </c>
      <c r="J563" s="25">
        <f>VLOOKUP(I563,baro!$A$2:$F$1599,5,TRUE)</f>
        <v>0.75900000000000001</v>
      </c>
      <c r="K563" s="11">
        <f t="shared" si="56"/>
        <v>1.5000000000000013E-2</v>
      </c>
      <c r="L563" s="10">
        <f t="shared" si="57"/>
        <v>4.5000000000000012E-2</v>
      </c>
      <c r="M563" s="46"/>
    </row>
    <row r="564" spans="1:13" x14ac:dyDescent="0.4">
      <c r="A564" s="1">
        <f t="shared" si="61"/>
        <v>553</v>
      </c>
      <c r="B564" s="1">
        <f t="shared" si="58"/>
        <v>552.99999999831823</v>
      </c>
      <c r="C564" s="10">
        <f t="shared" si="60"/>
        <v>9.2166666666386377</v>
      </c>
      <c r="D564" s="22">
        <v>45188</v>
      </c>
      <c r="E564" s="15">
        <v>0.61849537037037039</v>
      </c>
      <c r="F564" s="20">
        <v>0</v>
      </c>
      <c r="G564" s="16">
        <v>0.77700000000000002</v>
      </c>
      <c r="H564" s="16">
        <v>31</v>
      </c>
      <c r="I564" s="21">
        <f t="shared" si="59"/>
        <v>45188.618495370371</v>
      </c>
      <c r="J564" s="25">
        <f>VLOOKUP(I564,baro!$A$2:$F$1599,5,TRUE)</f>
        <v>0.75900000000000001</v>
      </c>
      <c r="K564" s="11">
        <f t="shared" si="56"/>
        <v>1.8000000000000016E-2</v>
      </c>
      <c r="L564" s="10">
        <f t="shared" si="57"/>
        <v>4.8000000000000015E-2</v>
      </c>
      <c r="M564" s="46"/>
    </row>
    <row r="565" spans="1:13" x14ac:dyDescent="0.4">
      <c r="A565" s="1">
        <f t="shared" si="61"/>
        <v>554</v>
      </c>
      <c r="B565" s="1">
        <f t="shared" si="58"/>
        <v>553.99999999831516</v>
      </c>
      <c r="C565" s="10">
        <f t="shared" si="60"/>
        <v>9.2333333333052519</v>
      </c>
      <c r="D565" s="22">
        <v>45188</v>
      </c>
      <c r="E565" s="15">
        <v>0.61850694444444443</v>
      </c>
      <c r="F565" s="20">
        <v>0</v>
      </c>
      <c r="G565" s="16">
        <v>0.78500000000000003</v>
      </c>
      <c r="H565" s="16">
        <v>31</v>
      </c>
      <c r="I565" s="21">
        <f t="shared" si="59"/>
        <v>45188.618506944447</v>
      </c>
      <c r="J565" s="25">
        <f>VLOOKUP(I565,baro!$A$2:$F$1599,5,TRUE)</f>
        <v>0.75900000000000001</v>
      </c>
      <c r="K565" s="11">
        <f t="shared" si="56"/>
        <v>2.6000000000000023E-2</v>
      </c>
      <c r="L565" s="10">
        <f t="shared" si="57"/>
        <v>5.6000000000000022E-2</v>
      </c>
      <c r="M565" s="46"/>
    </row>
    <row r="566" spans="1:13" x14ac:dyDescent="0.4">
      <c r="A566" s="1">
        <f t="shared" si="61"/>
        <v>555</v>
      </c>
      <c r="B566" s="1">
        <f t="shared" si="58"/>
        <v>554.99999999831221</v>
      </c>
      <c r="C566" s="10">
        <f t="shared" si="60"/>
        <v>9.2499999999718696</v>
      </c>
      <c r="D566" s="22">
        <v>45188</v>
      </c>
      <c r="E566" s="15">
        <v>0.61851851851851858</v>
      </c>
      <c r="F566" s="20">
        <v>0</v>
      </c>
      <c r="G566" s="16">
        <v>0.79700000000000004</v>
      </c>
      <c r="H566" s="16">
        <v>31</v>
      </c>
      <c r="I566" s="21">
        <f t="shared" si="59"/>
        <v>45188.618518518517</v>
      </c>
      <c r="J566" s="25">
        <f>VLOOKUP(I566,baro!$A$2:$F$1599,5,TRUE)</f>
        <v>0.75900000000000001</v>
      </c>
      <c r="K566" s="11">
        <f t="shared" si="56"/>
        <v>3.8000000000000034E-2</v>
      </c>
      <c r="L566" s="10">
        <f t="shared" si="57"/>
        <v>6.8000000000000033E-2</v>
      </c>
      <c r="M566" s="46"/>
    </row>
    <row r="567" spans="1:13" x14ac:dyDescent="0.4">
      <c r="A567" s="1">
        <f t="shared" si="61"/>
        <v>556</v>
      </c>
      <c r="B567" s="1">
        <f t="shared" si="58"/>
        <v>555.99999999830914</v>
      </c>
      <c r="C567" s="10">
        <f t="shared" si="60"/>
        <v>9.2666666666384856</v>
      </c>
      <c r="D567" s="22">
        <v>45188</v>
      </c>
      <c r="E567" s="15">
        <v>0.61853009259259262</v>
      </c>
      <c r="F567" s="20">
        <v>0</v>
      </c>
      <c r="G567" s="16">
        <v>0.80700000000000005</v>
      </c>
      <c r="H567" s="16">
        <v>31</v>
      </c>
      <c r="I567" s="21">
        <f t="shared" si="59"/>
        <v>45188.618530092594</v>
      </c>
      <c r="J567" s="25">
        <f>VLOOKUP(I567,baro!$A$2:$F$1599,5,TRUE)</f>
        <v>0.75900000000000001</v>
      </c>
      <c r="K567" s="11">
        <f t="shared" si="56"/>
        <v>4.8000000000000043E-2</v>
      </c>
      <c r="L567" s="10">
        <f t="shared" si="57"/>
        <v>7.8000000000000042E-2</v>
      </c>
      <c r="M567" s="46"/>
    </row>
    <row r="568" spans="1:13" x14ac:dyDescent="0.4">
      <c r="A568" s="1">
        <f t="shared" si="61"/>
        <v>557</v>
      </c>
      <c r="B568" s="1">
        <f t="shared" si="58"/>
        <v>556.99999999830607</v>
      </c>
      <c r="C568" s="10">
        <f t="shared" si="60"/>
        <v>9.2833333333051016</v>
      </c>
      <c r="D568" s="22">
        <v>45188</v>
      </c>
      <c r="E568" s="15">
        <v>0.61854166666666666</v>
      </c>
      <c r="F568" s="20">
        <v>0</v>
      </c>
      <c r="G568" s="16">
        <v>0.81599999999999995</v>
      </c>
      <c r="H568" s="16">
        <v>31</v>
      </c>
      <c r="I568" s="21">
        <f t="shared" si="59"/>
        <v>45188.618541666663</v>
      </c>
      <c r="J568" s="25">
        <f>VLOOKUP(I568,baro!$A$2:$F$1599,5,TRUE)</f>
        <v>0.75900000000000001</v>
      </c>
      <c r="K568" s="11">
        <f t="shared" si="56"/>
        <v>5.699999999999994E-2</v>
      </c>
      <c r="L568" s="10">
        <f t="shared" si="57"/>
        <v>8.6999999999999938E-2</v>
      </c>
      <c r="M568" s="46"/>
    </row>
    <row r="569" spans="1:13" x14ac:dyDescent="0.4">
      <c r="A569" s="1">
        <f t="shared" si="61"/>
        <v>558</v>
      </c>
      <c r="B569" s="1">
        <f t="shared" si="58"/>
        <v>557.99999999830311</v>
      </c>
      <c r="C569" s="10">
        <f t="shared" si="60"/>
        <v>9.2999999999717193</v>
      </c>
      <c r="D569" s="22">
        <v>45188</v>
      </c>
      <c r="E569" s="15">
        <v>0.6185532407407407</v>
      </c>
      <c r="F569" s="20">
        <v>0</v>
      </c>
      <c r="G569" s="16">
        <v>0.81799999999999995</v>
      </c>
      <c r="H569" s="16">
        <v>31</v>
      </c>
      <c r="I569" s="21">
        <f t="shared" si="59"/>
        <v>45188.61855324074</v>
      </c>
      <c r="J569" s="25">
        <f>VLOOKUP(I569,baro!$A$2:$F$1599,5,TRUE)</f>
        <v>0.75900000000000001</v>
      </c>
      <c r="K569" s="11">
        <f t="shared" si="56"/>
        <v>5.8999999999999941E-2</v>
      </c>
      <c r="L569" s="10">
        <f t="shared" si="57"/>
        <v>8.899999999999994E-2</v>
      </c>
      <c r="M569" s="46"/>
    </row>
    <row r="570" spans="1:13" x14ac:dyDescent="0.4">
      <c r="A570" s="1">
        <f t="shared" si="61"/>
        <v>559</v>
      </c>
      <c r="B570" s="1">
        <f t="shared" si="58"/>
        <v>558.99999999830004</v>
      </c>
      <c r="C570" s="10">
        <f t="shared" si="60"/>
        <v>9.3166666666383335</v>
      </c>
      <c r="D570" s="22">
        <v>45188</v>
      </c>
      <c r="E570" s="15">
        <v>0.61856481481481485</v>
      </c>
      <c r="F570" s="20">
        <v>0</v>
      </c>
      <c r="G570" s="16">
        <v>0.81799999999999995</v>
      </c>
      <c r="H570" s="16">
        <v>31</v>
      </c>
      <c r="I570" s="21">
        <f t="shared" si="59"/>
        <v>45188.618564814817</v>
      </c>
      <c r="J570" s="25">
        <f>VLOOKUP(I570,baro!$A$2:$F$1599,5,TRUE)</f>
        <v>0.75900000000000001</v>
      </c>
      <c r="K570" s="11">
        <f t="shared" ref="K570:K633" si="62">G570-J570</f>
        <v>5.8999999999999941E-2</v>
      </c>
      <c r="L570" s="10">
        <f t="shared" ref="L570:L633" si="63">IF(K570&lt;0,"-",$B$2+K570)</f>
        <v>8.899999999999994E-2</v>
      </c>
      <c r="M570" s="46"/>
    </row>
    <row r="571" spans="1:13" x14ac:dyDescent="0.4">
      <c r="A571" s="1">
        <f t="shared" si="61"/>
        <v>560</v>
      </c>
      <c r="B571" s="1">
        <f t="shared" ref="B571:B634" si="64">A571*$F$3</f>
        <v>559.99999999829697</v>
      </c>
      <c r="C571" s="10">
        <f t="shared" si="60"/>
        <v>9.3333333333049495</v>
      </c>
      <c r="D571" s="22">
        <v>45188</v>
      </c>
      <c r="E571" s="15">
        <v>0.61857638888888888</v>
      </c>
      <c r="F571" s="20">
        <v>0</v>
      </c>
      <c r="G571" s="16">
        <v>0.81899999999999995</v>
      </c>
      <c r="H571" s="16">
        <v>31</v>
      </c>
      <c r="I571" s="21">
        <f t="shared" ref="I571:I634" si="65">D571+E571+F571/24/60/60/1000</f>
        <v>45188.618576388886</v>
      </c>
      <c r="J571" s="25">
        <f>VLOOKUP(I571,baro!$A$2:$F$1599,5,TRUE)</f>
        <v>0.75900000000000001</v>
      </c>
      <c r="K571" s="11">
        <f t="shared" si="62"/>
        <v>5.9999999999999942E-2</v>
      </c>
      <c r="L571" s="10">
        <f t="shared" si="63"/>
        <v>8.9999999999999941E-2</v>
      </c>
      <c r="M571" s="46"/>
    </row>
    <row r="572" spans="1:13" x14ac:dyDescent="0.4">
      <c r="A572" s="1">
        <f t="shared" si="61"/>
        <v>561</v>
      </c>
      <c r="B572" s="1">
        <f t="shared" si="64"/>
        <v>560.9999999982939</v>
      </c>
      <c r="C572" s="10">
        <f t="shared" ref="C572:C635" si="66">B572/60</f>
        <v>9.3499999999715655</v>
      </c>
      <c r="D572" s="22">
        <v>45188</v>
      </c>
      <c r="E572" s="15">
        <v>0.61858796296296303</v>
      </c>
      <c r="F572" s="20">
        <v>0</v>
      </c>
      <c r="G572" s="16">
        <v>0.81899999999999995</v>
      </c>
      <c r="H572" s="16">
        <v>31</v>
      </c>
      <c r="I572" s="21">
        <f t="shared" si="65"/>
        <v>45188.618587962963</v>
      </c>
      <c r="J572" s="25">
        <f>VLOOKUP(I572,baro!$A$2:$F$1599,5,TRUE)</f>
        <v>0.75900000000000001</v>
      </c>
      <c r="K572" s="11">
        <f t="shared" si="62"/>
        <v>5.9999999999999942E-2</v>
      </c>
      <c r="L572" s="10">
        <f t="shared" si="63"/>
        <v>8.9999999999999941E-2</v>
      </c>
      <c r="M572" s="46"/>
    </row>
    <row r="573" spans="1:13" x14ac:dyDescent="0.4">
      <c r="A573" s="1">
        <f t="shared" si="61"/>
        <v>562</v>
      </c>
      <c r="B573" s="1">
        <f t="shared" si="64"/>
        <v>561.99999999829083</v>
      </c>
      <c r="C573" s="10">
        <f t="shared" si="66"/>
        <v>9.3666666666381797</v>
      </c>
      <c r="D573" s="22">
        <v>45188</v>
      </c>
      <c r="E573" s="15">
        <v>0.61859953703703707</v>
      </c>
      <c r="F573" s="20">
        <v>0</v>
      </c>
      <c r="G573" s="16">
        <v>0.82099999999999995</v>
      </c>
      <c r="H573" s="16">
        <v>31</v>
      </c>
      <c r="I573" s="21">
        <f t="shared" si="65"/>
        <v>45188.61859953704</v>
      </c>
      <c r="J573" s="25">
        <f>VLOOKUP(I573,baro!$A$2:$F$1599,5,TRUE)</f>
        <v>0.75900000000000001</v>
      </c>
      <c r="K573" s="11">
        <f t="shared" si="62"/>
        <v>6.1999999999999944E-2</v>
      </c>
      <c r="L573" s="10">
        <f t="shared" si="63"/>
        <v>9.1999999999999943E-2</v>
      </c>
      <c r="M573" s="46"/>
    </row>
    <row r="574" spans="1:13" x14ac:dyDescent="0.4">
      <c r="A574" s="1">
        <f t="shared" si="61"/>
        <v>563</v>
      </c>
      <c r="B574" s="1">
        <f t="shared" si="64"/>
        <v>562.99999999828788</v>
      </c>
      <c r="C574" s="10">
        <f t="shared" si="66"/>
        <v>9.3833333333047975</v>
      </c>
      <c r="D574" s="22">
        <v>45188</v>
      </c>
      <c r="E574" s="15">
        <v>0.61861111111111111</v>
      </c>
      <c r="F574" s="20">
        <v>0</v>
      </c>
      <c r="G574" s="16">
        <v>0.82099999999999995</v>
      </c>
      <c r="H574" s="16">
        <v>31</v>
      </c>
      <c r="I574" s="21">
        <f t="shared" si="65"/>
        <v>45188.618611111109</v>
      </c>
      <c r="J574" s="25">
        <f>VLOOKUP(I574,baro!$A$2:$F$1599,5,TRUE)</f>
        <v>0.75900000000000001</v>
      </c>
      <c r="K574" s="11">
        <f t="shared" si="62"/>
        <v>6.1999999999999944E-2</v>
      </c>
      <c r="L574" s="10">
        <f t="shared" si="63"/>
        <v>9.1999999999999943E-2</v>
      </c>
      <c r="M574" s="46"/>
    </row>
    <row r="575" spans="1:13" x14ac:dyDescent="0.4">
      <c r="A575" s="1">
        <f t="shared" si="61"/>
        <v>564</v>
      </c>
      <c r="B575" s="1">
        <f t="shared" si="64"/>
        <v>563.99999999828481</v>
      </c>
      <c r="C575" s="10">
        <f t="shared" si="66"/>
        <v>9.3999999999714134</v>
      </c>
      <c r="D575" s="22">
        <v>45188</v>
      </c>
      <c r="E575" s="15">
        <v>0.61862268518518515</v>
      </c>
      <c r="F575" s="20">
        <v>0</v>
      </c>
      <c r="G575" s="16">
        <v>0.82099999999999995</v>
      </c>
      <c r="H575" s="16">
        <v>31</v>
      </c>
      <c r="I575" s="21">
        <f t="shared" si="65"/>
        <v>45188.618622685186</v>
      </c>
      <c r="J575" s="25">
        <f>VLOOKUP(I575,baro!$A$2:$F$1599,5,TRUE)</f>
        <v>0.75900000000000001</v>
      </c>
      <c r="K575" s="11">
        <f t="shared" si="62"/>
        <v>6.1999999999999944E-2</v>
      </c>
      <c r="L575" s="10">
        <f t="shared" si="63"/>
        <v>9.1999999999999943E-2</v>
      </c>
      <c r="M575" s="46"/>
    </row>
    <row r="576" spans="1:13" x14ac:dyDescent="0.4">
      <c r="A576" s="1">
        <f t="shared" si="61"/>
        <v>565</v>
      </c>
      <c r="B576" s="1">
        <f t="shared" si="64"/>
        <v>564.99999999828174</v>
      </c>
      <c r="C576" s="10">
        <f t="shared" si="66"/>
        <v>9.4166666666380294</v>
      </c>
      <c r="D576" s="22">
        <v>45188</v>
      </c>
      <c r="E576" s="15">
        <v>0.61863425925925919</v>
      </c>
      <c r="F576" s="20">
        <v>0</v>
      </c>
      <c r="G576" s="16">
        <v>0.82099999999999995</v>
      </c>
      <c r="H576" s="16">
        <v>31</v>
      </c>
      <c r="I576" s="21">
        <f t="shared" si="65"/>
        <v>45188.618634259263</v>
      </c>
      <c r="J576" s="25">
        <f>VLOOKUP(I576,baro!$A$2:$F$1599,5,TRUE)</f>
        <v>0.75900000000000001</v>
      </c>
      <c r="K576" s="11">
        <f t="shared" si="62"/>
        <v>6.1999999999999944E-2</v>
      </c>
      <c r="L576" s="10">
        <f t="shared" si="63"/>
        <v>9.1999999999999943E-2</v>
      </c>
      <c r="M576" s="46"/>
    </row>
    <row r="577" spans="1:13" x14ac:dyDescent="0.4">
      <c r="A577" s="1">
        <f t="shared" si="61"/>
        <v>566</v>
      </c>
      <c r="B577" s="1">
        <f t="shared" si="64"/>
        <v>565.99999999827878</v>
      </c>
      <c r="C577" s="10">
        <f t="shared" si="66"/>
        <v>9.4333333333046472</v>
      </c>
      <c r="D577" s="22">
        <v>45188</v>
      </c>
      <c r="E577" s="15">
        <v>0.61864583333333334</v>
      </c>
      <c r="F577" s="20">
        <v>0</v>
      </c>
      <c r="G577" s="16">
        <v>0.82099999999999995</v>
      </c>
      <c r="H577" s="16">
        <v>31</v>
      </c>
      <c r="I577" s="21">
        <f t="shared" si="65"/>
        <v>45188.618645833332</v>
      </c>
      <c r="J577" s="25">
        <f>VLOOKUP(I577,baro!$A$2:$F$1599,5,TRUE)</f>
        <v>0.75900000000000001</v>
      </c>
      <c r="K577" s="11">
        <f t="shared" si="62"/>
        <v>6.1999999999999944E-2</v>
      </c>
      <c r="L577" s="10">
        <f t="shared" si="63"/>
        <v>9.1999999999999943E-2</v>
      </c>
      <c r="M577" s="46"/>
    </row>
    <row r="578" spans="1:13" x14ac:dyDescent="0.4">
      <c r="A578" s="1">
        <f t="shared" si="61"/>
        <v>567</v>
      </c>
      <c r="B578" s="1">
        <f t="shared" si="64"/>
        <v>566.99999999827571</v>
      </c>
      <c r="C578" s="10">
        <f t="shared" si="66"/>
        <v>9.4499999999712614</v>
      </c>
      <c r="D578" s="22">
        <v>45188</v>
      </c>
      <c r="E578" s="15">
        <v>0.61865740740740738</v>
      </c>
      <c r="F578" s="20">
        <v>0</v>
      </c>
      <c r="G578" s="16">
        <v>0.82099999999999995</v>
      </c>
      <c r="H578" s="16">
        <v>31</v>
      </c>
      <c r="I578" s="21">
        <f t="shared" si="65"/>
        <v>45188.618657407409</v>
      </c>
      <c r="J578" s="25">
        <f>VLOOKUP(I578,baro!$A$2:$F$1599,5,TRUE)</f>
        <v>0.75900000000000001</v>
      </c>
      <c r="K578" s="11">
        <f t="shared" si="62"/>
        <v>6.1999999999999944E-2</v>
      </c>
      <c r="L578" s="10">
        <f t="shared" si="63"/>
        <v>9.1999999999999943E-2</v>
      </c>
      <c r="M578" s="46"/>
    </row>
    <row r="579" spans="1:13" x14ac:dyDescent="0.4">
      <c r="A579" s="1">
        <f t="shared" si="61"/>
        <v>568</v>
      </c>
      <c r="B579" s="1">
        <f t="shared" si="64"/>
        <v>567.99999999827264</v>
      </c>
      <c r="C579" s="10">
        <f t="shared" si="66"/>
        <v>9.4666666666378774</v>
      </c>
      <c r="D579" s="22">
        <v>45188</v>
      </c>
      <c r="E579" s="15">
        <v>0.61866898148148153</v>
      </c>
      <c r="F579" s="20">
        <v>0</v>
      </c>
      <c r="G579" s="16">
        <v>0.82099999999999995</v>
      </c>
      <c r="H579" s="16">
        <v>31</v>
      </c>
      <c r="I579" s="21">
        <f t="shared" si="65"/>
        <v>45188.618668981479</v>
      </c>
      <c r="J579" s="25">
        <f>VLOOKUP(I579,baro!$A$2:$F$1599,5,TRUE)</f>
        <v>0.75900000000000001</v>
      </c>
      <c r="K579" s="11">
        <f t="shared" si="62"/>
        <v>6.1999999999999944E-2</v>
      </c>
      <c r="L579" s="10">
        <f t="shared" si="63"/>
        <v>9.1999999999999943E-2</v>
      </c>
      <c r="M579" s="46"/>
    </row>
    <row r="580" spans="1:13" x14ac:dyDescent="0.4">
      <c r="A580" s="1">
        <f t="shared" si="61"/>
        <v>569</v>
      </c>
      <c r="B580" s="1">
        <f t="shared" si="64"/>
        <v>568.99999999826957</v>
      </c>
      <c r="C580" s="10">
        <f t="shared" si="66"/>
        <v>9.4833333333044934</v>
      </c>
      <c r="D580" s="22">
        <v>45188</v>
      </c>
      <c r="E580" s="15">
        <v>0.61868055555555557</v>
      </c>
      <c r="F580" s="20">
        <v>0</v>
      </c>
      <c r="G580" s="16">
        <v>0.81899999999999995</v>
      </c>
      <c r="H580" s="16">
        <v>31</v>
      </c>
      <c r="I580" s="21">
        <f t="shared" si="65"/>
        <v>45188.618680555555</v>
      </c>
      <c r="J580" s="25">
        <f>VLOOKUP(I580,baro!$A$2:$F$1599,5,TRUE)</f>
        <v>0.75900000000000001</v>
      </c>
      <c r="K580" s="11">
        <f t="shared" si="62"/>
        <v>5.9999999999999942E-2</v>
      </c>
      <c r="L580" s="10">
        <f t="shared" si="63"/>
        <v>8.9999999999999941E-2</v>
      </c>
      <c r="M580" s="46" t="s">
        <v>53</v>
      </c>
    </row>
    <row r="581" spans="1:13" x14ac:dyDescent="0.4">
      <c r="A581" s="1">
        <f t="shared" si="61"/>
        <v>570</v>
      </c>
      <c r="B581" s="1">
        <f t="shared" si="64"/>
        <v>569.9999999982665</v>
      </c>
      <c r="C581" s="10">
        <f t="shared" si="66"/>
        <v>9.4999999999711076</v>
      </c>
      <c r="D581" s="22">
        <v>45188</v>
      </c>
      <c r="E581" s="15">
        <v>0.61869212962962961</v>
      </c>
      <c r="F581" s="20">
        <v>0</v>
      </c>
      <c r="G581" s="16">
        <v>0.81899999999999995</v>
      </c>
      <c r="H581" s="16">
        <v>31</v>
      </c>
      <c r="I581" s="21">
        <f t="shared" si="65"/>
        <v>45188.618692129632</v>
      </c>
      <c r="J581" s="25">
        <f>VLOOKUP(I581,baro!$A$2:$F$1599,5,TRUE)</f>
        <v>0.75900000000000001</v>
      </c>
      <c r="K581" s="11">
        <f t="shared" si="62"/>
        <v>5.9999999999999942E-2</v>
      </c>
      <c r="L581" s="10">
        <f t="shared" si="63"/>
        <v>8.9999999999999941E-2</v>
      </c>
      <c r="M581" s="46"/>
    </row>
    <row r="582" spans="1:13" x14ac:dyDescent="0.4">
      <c r="A582" s="1">
        <f t="shared" si="61"/>
        <v>571</v>
      </c>
      <c r="B582" s="1">
        <f t="shared" si="64"/>
        <v>570.99999999826355</v>
      </c>
      <c r="C582" s="10">
        <f t="shared" si="66"/>
        <v>9.5166666666377253</v>
      </c>
      <c r="D582" s="22">
        <v>45188</v>
      </c>
      <c r="E582" s="15">
        <v>0.61870370370370364</v>
      </c>
      <c r="F582" s="20">
        <v>0</v>
      </c>
      <c r="G582" s="16">
        <v>0.81899999999999995</v>
      </c>
      <c r="H582" s="16">
        <v>31</v>
      </c>
      <c r="I582" s="21">
        <f t="shared" si="65"/>
        <v>45188.618703703702</v>
      </c>
      <c r="J582" s="25">
        <f>VLOOKUP(I582,baro!$A$2:$F$1599,5,TRUE)</f>
        <v>0.75900000000000001</v>
      </c>
      <c r="K582" s="11">
        <f t="shared" si="62"/>
        <v>5.9999999999999942E-2</v>
      </c>
      <c r="L582" s="10">
        <f t="shared" si="63"/>
        <v>8.9999999999999941E-2</v>
      </c>
      <c r="M582" s="46"/>
    </row>
    <row r="583" spans="1:13" x14ac:dyDescent="0.4">
      <c r="A583" s="1">
        <f t="shared" si="61"/>
        <v>572</v>
      </c>
      <c r="B583" s="1">
        <f t="shared" si="64"/>
        <v>571.99999999826048</v>
      </c>
      <c r="C583" s="10">
        <f t="shared" si="66"/>
        <v>9.5333333333043413</v>
      </c>
      <c r="D583" s="22">
        <v>45188</v>
      </c>
      <c r="E583" s="15">
        <v>0.61871527777777779</v>
      </c>
      <c r="F583" s="20">
        <v>0</v>
      </c>
      <c r="G583" s="16">
        <v>0.81799999999999995</v>
      </c>
      <c r="H583" s="16">
        <v>31</v>
      </c>
      <c r="I583" s="21">
        <f t="shared" si="65"/>
        <v>45188.618715277778</v>
      </c>
      <c r="J583" s="25">
        <f>VLOOKUP(I583,baro!$A$2:$F$1599,5,TRUE)</f>
        <v>0.75900000000000001</v>
      </c>
      <c r="K583" s="11">
        <f t="shared" si="62"/>
        <v>5.8999999999999941E-2</v>
      </c>
      <c r="L583" s="10">
        <f t="shared" si="63"/>
        <v>8.899999999999994E-2</v>
      </c>
      <c r="M583" s="46"/>
    </row>
    <row r="584" spans="1:13" x14ac:dyDescent="0.4">
      <c r="A584" s="1">
        <f t="shared" si="61"/>
        <v>573</v>
      </c>
      <c r="B584" s="1">
        <f t="shared" si="64"/>
        <v>572.99999999825741</v>
      </c>
      <c r="C584" s="10">
        <f t="shared" si="66"/>
        <v>9.5499999999709573</v>
      </c>
      <c r="D584" s="22">
        <v>45188</v>
      </c>
      <c r="E584" s="15">
        <v>0.61872685185185183</v>
      </c>
      <c r="F584" s="20">
        <v>0</v>
      </c>
      <c r="G584" s="16">
        <v>0.81799999999999995</v>
      </c>
      <c r="H584" s="16">
        <v>31</v>
      </c>
      <c r="I584" s="21">
        <f t="shared" si="65"/>
        <v>45188.618726851855</v>
      </c>
      <c r="J584" s="25">
        <f>VLOOKUP(I584,baro!$A$2:$F$1599,5,TRUE)</f>
        <v>0.75900000000000001</v>
      </c>
      <c r="K584" s="11">
        <f t="shared" si="62"/>
        <v>5.8999999999999941E-2</v>
      </c>
      <c r="L584" s="10">
        <f t="shared" si="63"/>
        <v>8.899999999999994E-2</v>
      </c>
      <c r="M584" s="46"/>
    </row>
    <row r="585" spans="1:13" x14ac:dyDescent="0.4">
      <c r="A585" s="1">
        <f t="shared" si="61"/>
        <v>574</v>
      </c>
      <c r="B585" s="1">
        <f t="shared" si="64"/>
        <v>573.99999999825445</v>
      </c>
      <c r="C585" s="10">
        <f t="shared" si="66"/>
        <v>9.566666666637575</v>
      </c>
      <c r="D585" s="22">
        <v>45188</v>
      </c>
      <c r="E585" s="15">
        <v>0.61873842592592598</v>
      </c>
      <c r="F585" s="20">
        <v>0</v>
      </c>
      <c r="G585" s="16">
        <v>0.81799999999999995</v>
      </c>
      <c r="H585" s="16">
        <v>31</v>
      </c>
      <c r="I585" s="21">
        <f t="shared" si="65"/>
        <v>45188.618738425925</v>
      </c>
      <c r="J585" s="25">
        <f>VLOOKUP(I585,baro!$A$2:$F$1599,5,TRUE)</f>
        <v>0.75900000000000001</v>
      </c>
      <c r="K585" s="11">
        <f t="shared" si="62"/>
        <v>5.8999999999999941E-2</v>
      </c>
      <c r="L585" s="10">
        <f t="shared" si="63"/>
        <v>8.899999999999994E-2</v>
      </c>
      <c r="M585" s="46"/>
    </row>
    <row r="586" spans="1:13" x14ac:dyDescent="0.4">
      <c r="A586" s="1">
        <f t="shared" si="61"/>
        <v>575</v>
      </c>
      <c r="B586" s="1">
        <f t="shared" si="64"/>
        <v>574.99999999825138</v>
      </c>
      <c r="C586" s="10">
        <f t="shared" si="66"/>
        <v>9.5833333333041892</v>
      </c>
      <c r="D586" s="22">
        <v>45188</v>
      </c>
      <c r="E586" s="15">
        <v>0.61875000000000002</v>
      </c>
      <c r="F586" s="20">
        <v>0</v>
      </c>
      <c r="G586" s="16">
        <v>0.81799999999999995</v>
      </c>
      <c r="H586" s="16">
        <v>31</v>
      </c>
      <c r="I586" s="21">
        <f t="shared" si="65"/>
        <v>45188.618750000001</v>
      </c>
      <c r="J586" s="25">
        <f>VLOOKUP(I586,baro!$A$2:$F$1599,5,TRUE)</f>
        <v>0.75900000000000001</v>
      </c>
      <c r="K586" s="11">
        <f t="shared" si="62"/>
        <v>5.8999999999999941E-2</v>
      </c>
      <c r="L586" s="10">
        <f t="shared" si="63"/>
        <v>8.899999999999994E-2</v>
      </c>
      <c r="M586" s="46"/>
    </row>
    <row r="587" spans="1:13" x14ac:dyDescent="0.4">
      <c r="A587" s="1">
        <f t="shared" si="61"/>
        <v>576</v>
      </c>
      <c r="B587" s="1">
        <f t="shared" si="64"/>
        <v>575.99999999824831</v>
      </c>
      <c r="C587" s="10">
        <f t="shared" si="66"/>
        <v>9.5999999999708052</v>
      </c>
      <c r="D587" s="22">
        <v>45188</v>
      </c>
      <c r="E587" s="15">
        <v>0.61876157407407406</v>
      </c>
      <c r="F587" s="20">
        <v>0</v>
      </c>
      <c r="G587" s="16">
        <v>0.81599999999999995</v>
      </c>
      <c r="H587" s="16">
        <v>31</v>
      </c>
      <c r="I587" s="21">
        <f t="shared" si="65"/>
        <v>45188.618761574071</v>
      </c>
      <c r="J587" s="25">
        <f>VLOOKUP(I587,baro!$A$2:$F$1599,5,TRUE)</f>
        <v>0.75900000000000001</v>
      </c>
      <c r="K587" s="11">
        <f t="shared" si="62"/>
        <v>5.699999999999994E-2</v>
      </c>
      <c r="L587" s="10">
        <f t="shared" si="63"/>
        <v>8.6999999999999938E-2</v>
      </c>
      <c r="M587" s="46"/>
    </row>
    <row r="588" spans="1:13" x14ac:dyDescent="0.4">
      <c r="A588" s="1">
        <f t="shared" si="61"/>
        <v>577</v>
      </c>
      <c r="B588" s="1">
        <f t="shared" si="64"/>
        <v>576.99999999824524</v>
      </c>
      <c r="C588" s="10">
        <f t="shared" si="66"/>
        <v>9.6166666666374212</v>
      </c>
      <c r="D588" s="22">
        <v>45188</v>
      </c>
      <c r="E588" s="15">
        <v>0.6187731481481481</v>
      </c>
      <c r="F588" s="20">
        <v>0</v>
      </c>
      <c r="G588" s="16">
        <v>0.81599999999999995</v>
      </c>
      <c r="H588" s="16">
        <v>31</v>
      </c>
      <c r="I588" s="21">
        <f t="shared" si="65"/>
        <v>45188.618773148148</v>
      </c>
      <c r="J588" s="25">
        <f>VLOOKUP(I588,baro!$A$2:$F$1599,5,TRUE)</f>
        <v>0.75900000000000001</v>
      </c>
      <c r="K588" s="11">
        <f t="shared" si="62"/>
        <v>5.699999999999994E-2</v>
      </c>
      <c r="L588" s="10">
        <f t="shared" si="63"/>
        <v>8.6999999999999938E-2</v>
      </c>
      <c r="M588" s="46"/>
    </row>
    <row r="589" spans="1:13" x14ac:dyDescent="0.4">
      <c r="A589" s="1">
        <f t="shared" si="61"/>
        <v>578</v>
      </c>
      <c r="B589" s="1">
        <f t="shared" si="64"/>
        <v>577.99999999824217</v>
      </c>
      <c r="C589" s="10">
        <f t="shared" si="66"/>
        <v>9.6333333333040354</v>
      </c>
      <c r="D589" s="22">
        <v>45188</v>
      </c>
      <c r="E589" s="15">
        <v>0.61878472222222225</v>
      </c>
      <c r="F589" s="20">
        <v>0</v>
      </c>
      <c r="G589" s="16">
        <v>0.81599999999999995</v>
      </c>
      <c r="H589" s="16">
        <v>31</v>
      </c>
      <c r="I589" s="21">
        <f t="shared" si="65"/>
        <v>45188.618784722225</v>
      </c>
      <c r="J589" s="25">
        <f>VLOOKUP(I589,baro!$A$2:$F$1599,5,TRUE)</f>
        <v>0.75900000000000001</v>
      </c>
      <c r="K589" s="11">
        <f t="shared" si="62"/>
        <v>5.699999999999994E-2</v>
      </c>
      <c r="L589" s="10">
        <f t="shared" si="63"/>
        <v>8.6999999999999938E-2</v>
      </c>
      <c r="M589" s="46"/>
    </row>
    <row r="590" spans="1:13" x14ac:dyDescent="0.4">
      <c r="A590" s="1">
        <f t="shared" si="61"/>
        <v>579</v>
      </c>
      <c r="B590" s="1">
        <f t="shared" si="64"/>
        <v>578.99999999823922</v>
      </c>
      <c r="C590" s="10">
        <f t="shared" si="66"/>
        <v>9.6499999999706532</v>
      </c>
      <c r="D590" s="22">
        <v>45188</v>
      </c>
      <c r="E590" s="15">
        <v>0.61879629629629629</v>
      </c>
      <c r="F590" s="20">
        <v>0</v>
      </c>
      <c r="G590" s="16">
        <v>0.81599999999999995</v>
      </c>
      <c r="H590" s="16">
        <v>31</v>
      </c>
      <c r="I590" s="21">
        <f t="shared" si="65"/>
        <v>45188.618796296294</v>
      </c>
      <c r="J590" s="25">
        <f>VLOOKUP(I590,baro!$A$2:$F$1599,5,TRUE)</f>
        <v>0.75900000000000001</v>
      </c>
      <c r="K590" s="11">
        <f t="shared" si="62"/>
        <v>5.699999999999994E-2</v>
      </c>
      <c r="L590" s="10">
        <f t="shared" si="63"/>
        <v>8.6999999999999938E-2</v>
      </c>
      <c r="M590" s="46"/>
    </row>
    <row r="591" spans="1:13" x14ac:dyDescent="0.4">
      <c r="A591" s="1">
        <f t="shared" si="61"/>
        <v>580</v>
      </c>
      <c r="B591" s="1">
        <f t="shared" si="64"/>
        <v>579.99999999823615</v>
      </c>
      <c r="C591" s="10">
        <f t="shared" si="66"/>
        <v>9.6666666666372691</v>
      </c>
      <c r="D591" s="22">
        <v>45188</v>
      </c>
      <c r="E591" s="15">
        <v>0.61880787037037044</v>
      </c>
      <c r="F591" s="20">
        <v>0</v>
      </c>
      <c r="G591" s="16">
        <v>0.81499999999999995</v>
      </c>
      <c r="H591" s="16">
        <v>31</v>
      </c>
      <c r="I591" s="21">
        <f t="shared" si="65"/>
        <v>45188.618807870371</v>
      </c>
      <c r="J591" s="25">
        <f>VLOOKUP(I591,baro!$A$2:$F$1599,5,TRUE)</f>
        <v>0.75900000000000001</v>
      </c>
      <c r="K591" s="11">
        <f t="shared" si="62"/>
        <v>5.5999999999999939E-2</v>
      </c>
      <c r="L591" s="10">
        <f t="shared" si="63"/>
        <v>8.5999999999999938E-2</v>
      </c>
      <c r="M591" s="46"/>
    </row>
    <row r="592" spans="1:13" x14ac:dyDescent="0.4">
      <c r="A592" s="1">
        <f t="shared" si="61"/>
        <v>581</v>
      </c>
      <c r="B592" s="1">
        <f t="shared" si="64"/>
        <v>580.99999999823308</v>
      </c>
      <c r="C592" s="10">
        <f t="shared" si="66"/>
        <v>9.6833333333038851</v>
      </c>
      <c r="D592" s="22">
        <v>45188</v>
      </c>
      <c r="E592" s="15">
        <v>0.61881944444444448</v>
      </c>
      <c r="F592" s="20">
        <v>0</v>
      </c>
      <c r="G592" s="16">
        <v>0.81499999999999995</v>
      </c>
      <c r="H592" s="16">
        <v>31</v>
      </c>
      <c r="I592" s="21">
        <f t="shared" si="65"/>
        <v>45188.618819444448</v>
      </c>
      <c r="J592" s="25">
        <f>VLOOKUP(I592,baro!$A$2:$F$1599,5,TRUE)</f>
        <v>0.75900000000000001</v>
      </c>
      <c r="K592" s="11">
        <f t="shared" si="62"/>
        <v>5.5999999999999939E-2</v>
      </c>
      <c r="L592" s="10">
        <f t="shared" si="63"/>
        <v>8.5999999999999938E-2</v>
      </c>
      <c r="M592" s="46"/>
    </row>
    <row r="593" spans="1:13" x14ac:dyDescent="0.4">
      <c r="A593" s="1">
        <f t="shared" si="61"/>
        <v>582</v>
      </c>
      <c r="B593" s="1">
        <f t="shared" si="64"/>
        <v>581.99999999823012</v>
      </c>
      <c r="C593" s="10">
        <f t="shared" si="66"/>
        <v>9.6999999999705029</v>
      </c>
      <c r="D593" s="22">
        <v>45188</v>
      </c>
      <c r="E593" s="15">
        <v>0.61883101851851852</v>
      </c>
      <c r="F593" s="20">
        <v>0</v>
      </c>
      <c r="G593" s="16">
        <v>0.81499999999999995</v>
      </c>
      <c r="H593" s="16">
        <v>31</v>
      </c>
      <c r="I593" s="21">
        <f t="shared" si="65"/>
        <v>45188.618831018517</v>
      </c>
      <c r="J593" s="25">
        <f>VLOOKUP(I593,baro!$A$2:$F$1599,5,TRUE)</f>
        <v>0.75900000000000001</v>
      </c>
      <c r="K593" s="11">
        <f t="shared" si="62"/>
        <v>5.5999999999999939E-2</v>
      </c>
      <c r="L593" s="10">
        <f t="shared" si="63"/>
        <v>8.5999999999999938E-2</v>
      </c>
      <c r="M593" s="46"/>
    </row>
    <row r="594" spans="1:13" x14ac:dyDescent="0.4">
      <c r="A594" s="1">
        <f t="shared" si="61"/>
        <v>583</v>
      </c>
      <c r="B594" s="1">
        <f t="shared" si="64"/>
        <v>582.99999999822705</v>
      </c>
      <c r="C594" s="10">
        <f t="shared" si="66"/>
        <v>9.7166666666371171</v>
      </c>
      <c r="D594" s="22">
        <v>45188</v>
      </c>
      <c r="E594" s="15">
        <v>0.61884259259259256</v>
      </c>
      <c r="F594" s="20">
        <v>0</v>
      </c>
      <c r="G594" s="16">
        <v>0.81299999999999994</v>
      </c>
      <c r="H594" s="16">
        <v>31</v>
      </c>
      <c r="I594" s="21">
        <f t="shared" si="65"/>
        <v>45188.618842592594</v>
      </c>
      <c r="J594" s="25">
        <f>VLOOKUP(I594,baro!$A$2:$F$1599,5,TRUE)</f>
        <v>0.75900000000000001</v>
      </c>
      <c r="K594" s="11">
        <f t="shared" si="62"/>
        <v>5.3999999999999937E-2</v>
      </c>
      <c r="L594" s="10">
        <f t="shared" si="63"/>
        <v>8.3999999999999936E-2</v>
      </c>
      <c r="M594" s="46"/>
    </row>
    <row r="595" spans="1:13" x14ac:dyDescent="0.4">
      <c r="A595" s="1">
        <f t="shared" si="61"/>
        <v>584</v>
      </c>
      <c r="B595" s="1">
        <f t="shared" si="64"/>
        <v>583.99999999822398</v>
      </c>
      <c r="C595" s="10">
        <f t="shared" si="66"/>
        <v>9.7333333333037331</v>
      </c>
      <c r="D595" s="22">
        <v>45188</v>
      </c>
      <c r="E595" s="15">
        <v>0.61885416666666659</v>
      </c>
      <c r="F595" s="20">
        <v>0</v>
      </c>
      <c r="G595" s="16">
        <v>0.81299999999999994</v>
      </c>
      <c r="H595" s="16">
        <v>31</v>
      </c>
      <c r="I595" s="21">
        <f t="shared" si="65"/>
        <v>45188.618854166663</v>
      </c>
      <c r="J595" s="25">
        <f>VLOOKUP(I595,baro!$A$2:$F$1599,5,TRUE)</f>
        <v>0.75900000000000001</v>
      </c>
      <c r="K595" s="11">
        <f t="shared" si="62"/>
        <v>5.3999999999999937E-2</v>
      </c>
      <c r="L595" s="10">
        <f t="shared" si="63"/>
        <v>8.3999999999999936E-2</v>
      </c>
      <c r="M595" s="46"/>
    </row>
    <row r="596" spans="1:13" x14ac:dyDescent="0.4">
      <c r="A596" s="1">
        <f t="shared" si="61"/>
        <v>585</v>
      </c>
      <c r="B596" s="1">
        <f t="shared" si="64"/>
        <v>584.99999999822091</v>
      </c>
      <c r="C596" s="10">
        <f t="shared" si="66"/>
        <v>9.7499999999703491</v>
      </c>
      <c r="D596" s="22">
        <v>45188</v>
      </c>
      <c r="E596" s="15">
        <v>0.61886574074074074</v>
      </c>
      <c r="F596" s="20">
        <v>0</v>
      </c>
      <c r="G596" s="16">
        <v>0.81299999999999994</v>
      </c>
      <c r="H596" s="16">
        <v>31</v>
      </c>
      <c r="I596" s="21">
        <f t="shared" si="65"/>
        <v>45188.61886574074</v>
      </c>
      <c r="J596" s="25">
        <f>VLOOKUP(I596,baro!$A$2:$F$1599,5,TRUE)</f>
        <v>0.75900000000000001</v>
      </c>
      <c r="K596" s="11">
        <f t="shared" si="62"/>
        <v>5.3999999999999937E-2</v>
      </c>
      <c r="L596" s="10">
        <f t="shared" si="63"/>
        <v>8.3999999999999936E-2</v>
      </c>
      <c r="M596" s="46"/>
    </row>
    <row r="597" spans="1:13" x14ac:dyDescent="0.4">
      <c r="A597" s="1">
        <f t="shared" si="61"/>
        <v>586</v>
      </c>
      <c r="B597" s="1">
        <f t="shared" si="64"/>
        <v>585.99999999821785</v>
      </c>
      <c r="C597" s="10">
        <f t="shared" si="66"/>
        <v>9.7666666666369633</v>
      </c>
      <c r="D597" s="22">
        <v>45188</v>
      </c>
      <c r="E597" s="15">
        <v>0.61887731481481478</v>
      </c>
      <c r="F597" s="20">
        <v>0</v>
      </c>
      <c r="G597" s="16">
        <v>0.81200000000000006</v>
      </c>
      <c r="H597" s="16">
        <v>31</v>
      </c>
      <c r="I597" s="21">
        <f t="shared" si="65"/>
        <v>45188.618877314817</v>
      </c>
      <c r="J597" s="25">
        <f>VLOOKUP(I597,baro!$A$2:$F$1599,5,TRUE)</f>
        <v>0.75900000000000001</v>
      </c>
      <c r="K597" s="11">
        <f t="shared" si="62"/>
        <v>5.3000000000000047E-2</v>
      </c>
      <c r="L597" s="10">
        <f t="shared" si="63"/>
        <v>8.3000000000000046E-2</v>
      </c>
      <c r="M597" s="46"/>
    </row>
    <row r="598" spans="1:13" x14ac:dyDescent="0.4">
      <c r="A598" s="1">
        <f t="shared" si="61"/>
        <v>587</v>
      </c>
      <c r="B598" s="1">
        <f t="shared" si="64"/>
        <v>586.99999999821489</v>
      </c>
      <c r="C598" s="10">
        <f t="shared" si="66"/>
        <v>9.783333333303581</v>
      </c>
      <c r="D598" s="22">
        <v>45188</v>
      </c>
      <c r="E598" s="15">
        <v>0.61888888888888893</v>
      </c>
      <c r="F598" s="20">
        <v>0</v>
      </c>
      <c r="G598" s="16">
        <v>0.81200000000000006</v>
      </c>
      <c r="H598" s="16">
        <v>31</v>
      </c>
      <c r="I598" s="21">
        <f t="shared" si="65"/>
        <v>45188.618888888886</v>
      </c>
      <c r="J598" s="25">
        <f>VLOOKUP(I598,baro!$A$2:$F$1599,5,TRUE)</f>
        <v>0.75900000000000001</v>
      </c>
      <c r="K598" s="11">
        <f t="shared" si="62"/>
        <v>5.3000000000000047E-2</v>
      </c>
      <c r="L598" s="10">
        <f t="shared" si="63"/>
        <v>8.3000000000000046E-2</v>
      </c>
      <c r="M598" s="46"/>
    </row>
    <row r="599" spans="1:13" x14ac:dyDescent="0.4">
      <c r="A599" s="1">
        <f t="shared" si="61"/>
        <v>588</v>
      </c>
      <c r="B599" s="1">
        <f t="shared" si="64"/>
        <v>587.99999999821182</v>
      </c>
      <c r="C599" s="10">
        <f t="shared" si="66"/>
        <v>9.799999999970197</v>
      </c>
      <c r="D599" s="22">
        <v>45188</v>
      </c>
      <c r="E599" s="15">
        <v>0.61890046296296297</v>
      </c>
      <c r="F599" s="20">
        <v>0</v>
      </c>
      <c r="G599" s="16">
        <v>0.81200000000000006</v>
      </c>
      <c r="H599" s="16">
        <v>31</v>
      </c>
      <c r="I599" s="21">
        <f t="shared" si="65"/>
        <v>45188.618900462963</v>
      </c>
      <c r="J599" s="25">
        <f>VLOOKUP(I599,baro!$A$2:$F$1599,5,TRUE)</f>
        <v>0.75900000000000001</v>
      </c>
      <c r="K599" s="11">
        <f t="shared" si="62"/>
        <v>5.3000000000000047E-2</v>
      </c>
      <c r="L599" s="10">
        <f t="shared" si="63"/>
        <v>8.3000000000000046E-2</v>
      </c>
      <c r="M599" s="46"/>
    </row>
    <row r="600" spans="1:13" x14ac:dyDescent="0.4">
      <c r="A600" s="1">
        <f t="shared" si="61"/>
        <v>589</v>
      </c>
      <c r="B600" s="1">
        <f t="shared" si="64"/>
        <v>588.99999999820875</v>
      </c>
      <c r="C600" s="10">
        <f t="shared" si="66"/>
        <v>9.816666666636813</v>
      </c>
      <c r="D600" s="22">
        <v>45188</v>
      </c>
      <c r="E600" s="15">
        <v>0.61891203703703701</v>
      </c>
      <c r="F600" s="20">
        <v>0</v>
      </c>
      <c r="G600" s="16">
        <v>0.81200000000000006</v>
      </c>
      <c r="H600" s="16">
        <v>31</v>
      </c>
      <c r="I600" s="21">
        <f t="shared" si="65"/>
        <v>45188.61891203704</v>
      </c>
      <c r="J600" s="25">
        <f>VLOOKUP(I600,baro!$A$2:$F$1599,5,TRUE)</f>
        <v>0.75900000000000001</v>
      </c>
      <c r="K600" s="11">
        <f t="shared" si="62"/>
        <v>5.3000000000000047E-2</v>
      </c>
      <c r="L600" s="10">
        <f t="shared" si="63"/>
        <v>8.3000000000000046E-2</v>
      </c>
      <c r="M600" s="46"/>
    </row>
    <row r="601" spans="1:13" x14ac:dyDescent="0.4">
      <c r="A601" s="1">
        <f t="shared" si="61"/>
        <v>590</v>
      </c>
      <c r="B601" s="1">
        <f t="shared" si="64"/>
        <v>589.99999999820579</v>
      </c>
      <c r="C601" s="10">
        <f t="shared" si="66"/>
        <v>9.8333333333034307</v>
      </c>
      <c r="D601" s="22">
        <v>45188</v>
      </c>
      <c r="E601" s="15">
        <v>0.61892361111111105</v>
      </c>
      <c r="F601" s="20">
        <v>0</v>
      </c>
      <c r="G601" s="16">
        <v>0.81</v>
      </c>
      <c r="H601" s="16">
        <v>31</v>
      </c>
      <c r="I601" s="21">
        <f t="shared" si="65"/>
        <v>45188.618923611109</v>
      </c>
      <c r="J601" s="25">
        <f>VLOOKUP(I601,baro!$A$2:$F$1599,5,TRUE)</f>
        <v>0.75900000000000001</v>
      </c>
      <c r="K601" s="11">
        <f t="shared" si="62"/>
        <v>5.1000000000000045E-2</v>
      </c>
      <c r="L601" s="10">
        <f t="shared" si="63"/>
        <v>8.1000000000000044E-2</v>
      </c>
      <c r="M601" s="46"/>
    </row>
    <row r="602" spans="1:13" x14ac:dyDescent="0.4">
      <c r="A602" s="1">
        <f t="shared" si="61"/>
        <v>591</v>
      </c>
      <c r="B602" s="1">
        <f t="shared" si="64"/>
        <v>590.99999999820272</v>
      </c>
      <c r="C602" s="10">
        <f t="shared" si="66"/>
        <v>9.8499999999700449</v>
      </c>
      <c r="D602" s="22">
        <v>45188</v>
      </c>
      <c r="E602" s="15">
        <v>0.6189351851851852</v>
      </c>
      <c r="F602" s="20">
        <v>0</v>
      </c>
      <c r="G602" s="16">
        <v>0.81</v>
      </c>
      <c r="H602" s="16">
        <v>31</v>
      </c>
      <c r="I602" s="21">
        <f t="shared" si="65"/>
        <v>45188.618935185186</v>
      </c>
      <c r="J602" s="25">
        <f>VLOOKUP(I602,baro!$A$2:$F$1599,5,TRUE)</f>
        <v>0.75900000000000001</v>
      </c>
      <c r="K602" s="11">
        <f t="shared" si="62"/>
        <v>5.1000000000000045E-2</v>
      </c>
      <c r="L602" s="10">
        <f t="shared" si="63"/>
        <v>8.1000000000000044E-2</v>
      </c>
      <c r="M602" s="46"/>
    </row>
    <row r="603" spans="1:13" x14ac:dyDescent="0.4">
      <c r="A603" s="1">
        <f t="shared" si="61"/>
        <v>592</v>
      </c>
      <c r="B603" s="1">
        <f t="shared" si="64"/>
        <v>591.99999999819966</v>
      </c>
      <c r="C603" s="10">
        <f t="shared" si="66"/>
        <v>9.8666666666366609</v>
      </c>
      <c r="D603" s="22">
        <v>45188</v>
      </c>
      <c r="E603" s="15">
        <v>0.61894675925925924</v>
      </c>
      <c r="F603" s="20">
        <v>0</v>
      </c>
      <c r="G603" s="16">
        <v>0.81</v>
      </c>
      <c r="H603" s="16">
        <v>31</v>
      </c>
      <c r="I603" s="21">
        <f t="shared" si="65"/>
        <v>45188.618946759256</v>
      </c>
      <c r="J603" s="25">
        <f>VLOOKUP(I603,baro!$A$2:$F$1599,5,TRUE)</f>
        <v>0.75900000000000001</v>
      </c>
      <c r="K603" s="11">
        <f t="shared" si="62"/>
        <v>5.1000000000000045E-2</v>
      </c>
      <c r="L603" s="10">
        <f t="shared" si="63"/>
        <v>8.1000000000000044E-2</v>
      </c>
      <c r="M603" s="46"/>
    </row>
    <row r="604" spans="1:13" x14ac:dyDescent="0.4">
      <c r="A604" s="1">
        <f t="shared" si="61"/>
        <v>593</v>
      </c>
      <c r="B604" s="1">
        <f t="shared" si="64"/>
        <v>592.99999999819659</v>
      </c>
      <c r="C604" s="10">
        <f t="shared" si="66"/>
        <v>9.8833333333032769</v>
      </c>
      <c r="D604" s="22">
        <v>45188</v>
      </c>
      <c r="E604" s="15">
        <v>0.61895833333333339</v>
      </c>
      <c r="F604" s="20">
        <v>0</v>
      </c>
      <c r="G604" s="16">
        <v>0.80900000000000005</v>
      </c>
      <c r="H604" s="16">
        <v>31</v>
      </c>
      <c r="I604" s="21">
        <f t="shared" si="65"/>
        <v>45188.618958333333</v>
      </c>
      <c r="J604" s="25">
        <f>VLOOKUP(I604,baro!$A$2:$F$1599,5,TRUE)</f>
        <v>0.75900000000000001</v>
      </c>
      <c r="K604" s="11">
        <f t="shared" si="62"/>
        <v>5.0000000000000044E-2</v>
      </c>
      <c r="L604" s="10">
        <f t="shared" si="63"/>
        <v>8.0000000000000043E-2</v>
      </c>
      <c r="M604" s="46"/>
    </row>
    <row r="605" spans="1:13" x14ac:dyDescent="0.4">
      <c r="A605" s="1">
        <f t="shared" si="61"/>
        <v>594</v>
      </c>
      <c r="B605" s="1">
        <f t="shared" si="64"/>
        <v>593.99999999819352</v>
      </c>
      <c r="C605" s="10">
        <f t="shared" si="66"/>
        <v>9.8999999999698911</v>
      </c>
      <c r="D605" s="22">
        <v>45188</v>
      </c>
      <c r="E605" s="15">
        <v>0.61896990740740743</v>
      </c>
      <c r="F605" s="20">
        <v>0</v>
      </c>
      <c r="G605" s="16">
        <v>0.80900000000000005</v>
      </c>
      <c r="H605" s="16">
        <v>31</v>
      </c>
      <c r="I605" s="21">
        <f t="shared" si="65"/>
        <v>45188.618969907409</v>
      </c>
      <c r="J605" s="25">
        <f>VLOOKUP(I605,baro!$A$2:$F$1599,5,TRUE)</f>
        <v>0.75900000000000001</v>
      </c>
      <c r="K605" s="11">
        <f t="shared" si="62"/>
        <v>5.0000000000000044E-2</v>
      </c>
      <c r="L605" s="10">
        <f t="shared" si="63"/>
        <v>8.0000000000000043E-2</v>
      </c>
      <c r="M605" s="46"/>
    </row>
    <row r="606" spans="1:13" x14ac:dyDescent="0.4">
      <c r="A606" s="1">
        <f t="shared" si="61"/>
        <v>595</v>
      </c>
      <c r="B606" s="1">
        <f t="shared" si="64"/>
        <v>594.99999999819056</v>
      </c>
      <c r="C606" s="10">
        <f t="shared" si="66"/>
        <v>9.9166666666365089</v>
      </c>
      <c r="D606" s="22">
        <v>45188</v>
      </c>
      <c r="E606" s="15">
        <v>0.61898148148148147</v>
      </c>
      <c r="F606" s="20">
        <v>0</v>
      </c>
      <c r="G606" s="16">
        <v>0.80900000000000005</v>
      </c>
      <c r="H606" s="16">
        <v>31</v>
      </c>
      <c r="I606" s="21">
        <f t="shared" si="65"/>
        <v>45188.618981481479</v>
      </c>
      <c r="J606" s="25">
        <f>VLOOKUP(I606,baro!$A$2:$F$1599,5,TRUE)</f>
        <v>0.75900000000000001</v>
      </c>
      <c r="K606" s="11">
        <f t="shared" si="62"/>
        <v>5.0000000000000044E-2</v>
      </c>
      <c r="L606" s="10">
        <f t="shared" si="63"/>
        <v>8.0000000000000043E-2</v>
      </c>
      <c r="M606" s="46"/>
    </row>
    <row r="607" spans="1:13" x14ac:dyDescent="0.4">
      <c r="A607" s="1">
        <f t="shared" si="61"/>
        <v>596</v>
      </c>
      <c r="B607" s="1">
        <f t="shared" si="64"/>
        <v>595.99999999818749</v>
      </c>
      <c r="C607" s="10">
        <f t="shared" si="66"/>
        <v>9.9333333333031248</v>
      </c>
      <c r="D607" s="22">
        <v>45188</v>
      </c>
      <c r="E607" s="15">
        <v>0.6189930555555555</v>
      </c>
      <c r="F607" s="20">
        <v>0</v>
      </c>
      <c r="G607" s="16">
        <v>0.80900000000000005</v>
      </c>
      <c r="H607" s="16">
        <v>31</v>
      </c>
      <c r="I607" s="21">
        <f t="shared" si="65"/>
        <v>45188.618993055556</v>
      </c>
      <c r="J607" s="25">
        <f>VLOOKUP(I607,baro!$A$2:$F$1599,5,TRUE)</f>
        <v>0.75900000000000001</v>
      </c>
      <c r="K607" s="11">
        <f t="shared" si="62"/>
        <v>5.0000000000000044E-2</v>
      </c>
      <c r="L607" s="10">
        <f t="shared" si="63"/>
        <v>8.0000000000000043E-2</v>
      </c>
      <c r="M607" s="46"/>
    </row>
    <row r="608" spans="1:13" x14ac:dyDescent="0.4">
      <c r="A608" s="1">
        <f t="shared" si="61"/>
        <v>597</v>
      </c>
      <c r="B608" s="1">
        <f t="shared" si="64"/>
        <v>596.99999999818442</v>
      </c>
      <c r="C608" s="10">
        <f t="shared" si="66"/>
        <v>9.9499999999697408</v>
      </c>
      <c r="D608" s="22">
        <v>45188</v>
      </c>
      <c r="E608" s="15">
        <v>0.61900462962962965</v>
      </c>
      <c r="F608" s="20">
        <v>0</v>
      </c>
      <c r="G608" s="16">
        <v>0.80700000000000005</v>
      </c>
      <c r="H608" s="16">
        <v>31</v>
      </c>
      <c r="I608" s="21">
        <f t="shared" si="65"/>
        <v>45188.619004629632</v>
      </c>
      <c r="J608" s="25">
        <f>VLOOKUP(I608,baro!$A$2:$F$1599,5,TRUE)</f>
        <v>0.75900000000000001</v>
      </c>
      <c r="K608" s="11">
        <f t="shared" si="62"/>
        <v>4.8000000000000043E-2</v>
      </c>
      <c r="L608" s="10">
        <f t="shared" si="63"/>
        <v>7.8000000000000042E-2</v>
      </c>
      <c r="M608" s="46"/>
    </row>
    <row r="609" spans="1:13" x14ac:dyDescent="0.4">
      <c r="A609" s="1">
        <f t="shared" si="61"/>
        <v>598</v>
      </c>
      <c r="B609" s="1">
        <f t="shared" si="64"/>
        <v>597.99999999818147</v>
      </c>
      <c r="C609" s="10">
        <f t="shared" si="66"/>
        <v>9.9666666666363586</v>
      </c>
      <c r="D609" s="22">
        <v>45188</v>
      </c>
      <c r="E609" s="15">
        <v>0.61901620370370369</v>
      </c>
      <c r="F609" s="20">
        <v>0</v>
      </c>
      <c r="G609" s="16">
        <v>0.80700000000000005</v>
      </c>
      <c r="H609" s="16">
        <v>31</v>
      </c>
      <c r="I609" s="21">
        <f t="shared" si="65"/>
        <v>45188.619016203702</v>
      </c>
      <c r="J609" s="25">
        <f>VLOOKUP(I609,baro!$A$2:$F$1599,5,TRUE)</f>
        <v>0.75900000000000001</v>
      </c>
      <c r="K609" s="11">
        <f t="shared" si="62"/>
        <v>4.8000000000000043E-2</v>
      </c>
      <c r="L609" s="10">
        <f t="shared" si="63"/>
        <v>7.8000000000000042E-2</v>
      </c>
      <c r="M609" s="46"/>
    </row>
    <row r="610" spans="1:13" x14ac:dyDescent="0.4">
      <c r="A610" s="1">
        <f t="shared" si="61"/>
        <v>599</v>
      </c>
      <c r="B610" s="1">
        <f t="shared" si="64"/>
        <v>598.9999999981784</v>
      </c>
      <c r="C610" s="10">
        <f t="shared" si="66"/>
        <v>9.9833333333029728</v>
      </c>
      <c r="D610" s="22">
        <v>45188</v>
      </c>
      <c r="E610" s="15">
        <v>0.61902777777777784</v>
      </c>
      <c r="F610" s="20">
        <v>0</v>
      </c>
      <c r="G610" s="16">
        <v>0.80700000000000005</v>
      </c>
      <c r="H610" s="16">
        <v>31</v>
      </c>
      <c r="I610" s="21">
        <f t="shared" si="65"/>
        <v>45188.619027777779</v>
      </c>
      <c r="J610" s="25">
        <f>VLOOKUP(I610,baro!$A$2:$F$1599,5,TRUE)</f>
        <v>0.75900000000000001</v>
      </c>
      <c r="K610" s="11">
        <f t="shared" si="62"/>
        <v>4.8000000000000043E-2</v>
      </c>
      <c r="L610" s="10">
        <f t="shared" si="63"/>
        <v>7.8000000000000042E-2</v>
      </c>
      <c r="M610" s="46"/>
    </row>
    <row r="611" spans="1:13" x14ac:dyDescent="0.4">
      <c r="A611" s="1">
        <f t="shared" si="61"/>
        <v>600</v>
      </c>
      <c r="B611" s="1">
        <f t="shared" si="64"/>
        <v>599.99999999817533</v>
      </c>
      <c r="C611" s="10">
        <f t="shared" si="66"/>
        <v>9.9999999999695888</v>
      </c>
      <c r="D611" s="22">
        <v>45188</v>
      </c>
      <c r="E611" s="15">
        <v>0.61903935185185188</v>
      </c>
      <c r="F611" s="20">
        <v>0</v>
      </c>
      <c r="G611" s="16">
        <v>0.80600000000000005</v>
      </c>
      <c r="H611" s="16">
        <v>31</v>
      </c>
      <c r="I611" s="21">
        <f t="shared" si="65"/>
        <v>45188.619039351855</v>
      </c>
      <c r="J611" s="25">
        <f>VLOOKUP(I611,baro!$A$2:$F$1599,5,TRUE)</f>
        <v>0.75900000000000001</v>
      </c>
      <c r="K611" s="11">
        <f t="shared" si="62"/>
        <v>4.7000000000000042E-2</v>
      </c>
      <c r="L611" s="10">
        <f t="shared" si="63"/>
        <v>7.7000000000000041E-2</v>
      </c>
      <c r="M611" s="46"/>
    </row>
    <row r="612" spans="1:13" x14ac:dyDescent="0.4">
      <c r="A612" s="1">
        <f t="shared" si="61"/>
        <v>601</v>
      </c>
      <c r="B612" s="1">
        <f t="shared" si="64"/>
        <v>600.99999999817226</v>
      </c>
      <c r="C612" s="10">
        <f t="shared" si="66"/>
        <v>10.016666666636205</v>
      </c>
      <c r="D612" s="22">
        <v>45188</v>
      </c>
      <c r="E612" s="15">
        <v>0.61905092592592592</v>
      </c>
      <c r="F612" s="20">
        <v>0</v>
      </c>
      <c r="G612" s="16">
        <v>0.80600000000000005</v>
      </c>
      <c r="H612" s="16">
        <v>31</v>
      </c>
      <c r="I612" s="21">
        <f t="shared" si="65"/>
        <v>45188.619050925925</v>
      </c>
      <c r="J612" s="25">
        <f>VLOOKUP(I612,baro!$A$2:$F$1599,5,TRUE)</f>
        <v>0.75900000000000001</v>
      </c>
      <c r="K612" s="11">
        <f t="shared" si="62"/>
        <v>4.7000000000000042E-2</v>
      </c>
      <c r="L612" s="10">
        <f t="shared" si="63"/>
        <v>7.7000000000000041E-2</v>
      </c>
      <c r="M612" s="46"/>
    </row>
    <row r="613" spans="1:13" x14ac:dyDescent="0.4">
      <c r="A613" s="1">
        <f t="shared" si="61"/>
        <v>602</v>
      </c>
      <c r="B613" s="1">
        <f t="shared" si="64"/>
        <v>601.99999999816919</v>
      </c>
      <c r="C613" s="10">
        <f t="shared" si="66"/>
        <v>10.033333333302819</v>
      </c>
      <c r="D613" s="22">
        <v>45188</v>
      </c>
      <c r="E613" s="15">
        <v>0.61906249999999996</v>
      </c>
      <c r="F613" s="20">
        <v>0</v>
      </c>
      <c r="G613" s="16">
        <v>0.80600000000000005</v>
      </c>
      <c r="H613" s="16">
        <v>31</v>
      </c>
      <c r="I613" s="21">
        <f t="shared" si="65"/>
        <v>45188.619062500002</v>
      </c>
      <c r="J613" s="25">
        <f>VLOOKUP(I613,baro!$A$2:$F$1599,5,TRUE)</f>
        <v>0.75900000000000001</v>
      </c>
      <c r="K613" s="11">
        <f t="shared" si="62"/>
        <v>4.7000000000000042E-2</v>
      </c>
      <c r="L613" s="10">
        <f t="shared" si="63"/>
        <v>7.7000000000000041E-2</v>
      </c>
      <c r="M613" s="46"/>
    </row>
    <row r="614" spans="1:13" x14ac:dyDescent="0.4">
      <c r="A614" s="1">
        <f t="shared" ref="A614:A677" si="67">A613+1</f>
        <v>603</v>
      </c>
      <c r="B614" s="1">
        <f t="shared" si="64"/>
        <v>602.99999999816623</v>
      </c>
      <c r="C614" s="10">
        <f t="shared" si="66"/>
        <v>10.049999999969437</v>
      </c>
      <c r="D614" s="22">
        <v>45188</v>
      </c>
      <c r="E614" s="15">
        <v>0.61907407407407411</v>
      </c>
      <c r="F614" s="20">
        <v>0</v>
      </c>
      <c r="G614" s="16">
        <v>0.80400000000000005</v>
      </c>
      <c r="H614" s="16">
        <v>31</v>
      </c>
      <c r="I614" s="21">
        <f t="shared" si="65"/>
        <v>45188.619074074071</v>
      </c>
      <c r="J614" s="25">
        <f>VLOOKUP(I614,baro!$A$2:$F$1599,5,TRUE)</f>
        <v>0.75900000000000001</v>
      </c>
      <c r="K614" s="11">
        <f t="shared" si="62"/>
        <v>4.500000000000004E-2</v>
      </c>
      <c r="L614" s="10">
        <f t="shared" si="63"/>
        <v>7.5000000000000039E-2</v>
      </c>
      <c r="M614" s="46"/>
    </row>
    <row r="615" spans="1:13" x14ac:dyDescent="0.4">
      <c r="A615" s="1">
        <f t="shared" si="67"/>
        <v>604</v>
      </c>
      <c r="B615" s="1">
        <f t="shared" si="64"/>
        <v>603.99999999816316</v>
      </c>
      <c r="C615" s="10">
        <f t="shared" si="66"/>
        <v>10.066666666636053</v>
      </c>
      <c r="D615" s="22">
        <v>45188</v>
      </c>
      <c r="E615" s="15">
        <v>0.61908564814814815</v>
      </c>
      <c r="F615" s="20">
        <v>0</v>
      </c>
      <c r="G615" s="16">
        <v>0.80400000000000005</v>
      </c>
      <c r="H615" s="16">
        <v>31</v>
      </c>
      <c r="I615" s="21">
        <f t="shared" si="65"/>
        <v>45188.619085648148</v>
      </c>
      <c r="J615" s="25">
        <f>VLOOKUP(I615,baro!$A$2:$F$1599,5,TRUE)</f>
        <v>0.75900000000000001</v>
      </c>
      <c r="K615" s="11">
        <f t="shared" si="62"/>
        <v>4.500000000000004E-2</v>
      </c>
      <c r="L615" s="10">
        <f t="shared" si="63"/>
        <v>7.5000000000000039E-2</v>
      </c>
      <c r="M615" s="46"/>
    </row>
    <row r="616" spans="1:13" x14ac:dyDescent="0.4">
      <c r="A616" s="1">
        <f t="shared" si="67"/>
        <v>605</v>
      </c>
      <c r="B616" s="1">
        <f t="shared" si="64"/>
        <v>604.99999999816009</v>
      </c>
      <c r="C616" s="10">
        <f t="shared" si="66"/>
        <v>10.083333333302669</v>
      </c>
      <c r="D616" s="22">
        <v>45188</v>
      </c>
      <c r="E616" s="15">
        <v>0.61909722222222219</v>
      </c>
      <c r="F616" s="20">
        <v>0</v>
      </c>
      <c r="G616" s="16">
        <v>0.80400000000000005</v>
      </c>
      <c r="H616" s="16">
        <v>31</v>
      </c>
      <c r="I616" s="21">
        <f t="shared" si="65"/>
        <v>45188.619097222225</v>
      </c>
      <c r="J616" s="25">
        <f>VLOOKUP(I616,baro!$A$2:$F$1599,5,TRUE)</f>
        <v>0.75900000000000001</v>
      </c>
      <c r="K616" s="11">
        <f t="shared" si="62"/>
        <v>4.500000000000004E-2</v>
      </c>
      <c r="L616" s="10">
        <f t="shared" si="63"/>
        <v>7.5000000000000039E-2</v>
      </c>
      <c r="M616" s="46"/>
    </row>
    <row r="617" spans="1:13" x14ac:dyDescent="0.4">
      <c r="A617" s="1">
        <f t="shared" si="67"/>
        <v>606</v>
      </c>
      <c r="B617" s="1">
        <f t="shared" si="64"/>
        <v>605.99999999815714</v>
      </c>
      <c r="C617" s="10">
        <f t="shared" si="66"/>
        <v>10.099999999969286</v>
      </c>
      <c r="D617" s="22">
        <v>45188</v>
      </c>
      <c r="E617" s="15">
        <v>0.61910879629629634</v>
      </c>
      <c r="F617" s="20">
        <v>0</v>
      </c>
      <c r="G617" s="16">
        <v>0.80400000000000005</v>
      </c>
      <c r="H617" s="16">
        <v>31</v>
      </c>
      <c r="I617" s="21">
        <f t="shared" si="65"/>
        <v>45188.619108796294</v>
      </c>
      <c r="J617" s="25">
        <f>VLOOKUP(I617,baro!$A$2:$F$1599,5,TRUE)</f>
        <v>0.75900000000000001</v>
      </c>
      <c r="K617" s="11">
        <f t="shared" si="62"/>
        <v>4.500000000000004E-2</v>
      </c>
      <c r="L617" s="10">
        <f t="shared" si="63"/>
        <v>7.5000000000000039E-2</v>
      </c>
      <c r="M617" s="46"/>
    </row>
    <row r="618" spans="1:13" x14ac:dyDescent="0.4">
      <c r="A618" s="1">
        <f t="shared" si="67"/>
        <v>607</v>
      </c>
      <c r="B618" s="1">
        <f t="shared" si="64"/>
        <v>606.99999999815407</v>
      </c>
      <c r="C618" s="10">
        <f t="shared" si="66"/>
        <v>10.116666666635901</v>
      </c>
      <c r="D618" s="22">
        <v>45188</v>
      </c>
      <c r="E618" s="15">
        <v>0.61912037037037038</v>
      </c>
      <c r="F618" s="20">
        <v>0</v>
      </c>
      <c r="G618" s="16">
        <v>0.80300000000000005</v>
      </c>
      <c r="H618" s="16">
        <v>31</v>
      </c>
      <c r="I618" s="21">
        <f t="shared" si="65"/>
        <v>45188.619120370371</v>
      </c>
      <c r="J618" s="25">
        <f>VLOOKUP(I618,baro!$A$2:$F$1599,5,TRUE)</f>
        <v>0.75900000000000001</v>
      </c>
      <c r="K618" s="11">
        <f t="shared" si="62"/>
        <v>4.4000000000000039E-2</v>
      </c>
      <c r="L618" s="10">
        <f t="shared" si="63"/>
        <v>7.4000000000000038E-2</v>
      </c>
      <c r="M618" s="46"/>
    </row>
    <row r="619" spans="1:13" x14ac:dyDescent="0.4">
      <c r="A619" s="1">
        <f t="shared" si="67"/>
        <v>608</v>
      </c>
      <c r="B619" s="1">
        <f t="shared" si="64"/>
        <v>607.999999998151</v>
      </c>
      <c r="C619" s="10">
        <f t="shared" si="66"/>
        <v>10.133333333302517</v>
      </c>
      <c r="D619" s="22">
        <v>45188</v>
      </c>
      <c r="E619" s="15">
        <v>0.61913194444444442</v>
      </c>
      <c r="F619" s="20">
        <v>0</v>
      </c>
      <c r="G619" s="16">
        <v>0.80300000000000005</v>
      </c>
      <c r="H619" s="16">
        <v>31</v>
      </c>
      <c r="I619" s="21">
        <f t="shared" si="65"/>
        <v>45188.619131944448</v>
      </c>
      <c r="J619" s="25">
        <f>VLOOKUP(I619,baro!$A$2:$F$1599,5,TRUE)</f>
        <v>0.75900000000000001</v>
      </c>
      <c r="K619" s="11">
        <f t="shared" si="62"/>
        <v>4.4000000000000039E-2</v>
      </c>
      <c r="L619" s="10">
        <f t="shared" si="63"/>
        <v>7.4000000000000038E-2</v>
      </c>
      <c r="M619" s="46"/>
    </row>
    <row r="620" spans="1:13" x14ac:dyDescent="0.4">
      <c r="A620" s="1">
        <f t="shared" si="67"/>
        <v>609</v>
      </c>
      <c r="B620" s="1">
        <f t="shared" si="64"/>
        <v>608.99999999814793</v>
      </c>
      <c r="C620" s="10">
        <f t="shared" si="66"/>
        <v>10.149999999969133</v>
      </c>
      <c r="D620" s="22">
        <v>45188</v>
      </c>
      <c r="E620" s="15">
        <v>0.61914351851851845</v>
      </c>
      <c r="F620" s="20">
        <v>0</v>
      </c>
      <c r="G620" s="16">
        <v>0.80300000000000005</v>
      </c>
      <c r="H620" s="16">
        <v>31</v>
      </c>
      <c r="I620" s="21">
        <f t="shared" si="65"/>
        <v>45188.619143518517</v>
      </c>
      <c r="J620" s="25">
        <f>VLOOKUP(I620,baro!$A$2:$F$1599,5,TRUE)</f>
        <v>0.75900000000000001</v>
      </c>
      <c r="K620" s="11">
        <f t="shared" si="62"/>
        <v>4.4000000000000039E-2</v>
      </c>
      <c r="L620" s="10">
        <f t="shared" si="63"/>
        <v>7.4000000000000038E-2</v>
      </c>
      <c r="M620" s="46"/>
    </row>
    <row r="621" spans="1:13" x14ac:dyDescent="0.4">
      <c r="A621" s="1">
        <f t="shared" si="67"/>
        <v>610</v>
      </c>
      <c r="B621" s="1">
        <f t="shared" si="64"/>
        <v>609.99999999814486</v>
      </c>
      <c r="C621" s="10">
        <f t="shared" si="66"/>
        <v>10.166666666635747</v>
      </c>
      <c r="D621" s="22">
        <v>45188</v>
      </c>
      <c r="E621" s="15">
        <v>0.6191550925925926</v>
      </c>
      <c r="F621" s="20">
        <v>0</v>
      </c>
      <c r="G621" s="16">
        <v>0.80100000000000005</v>
      </c>
      <c r="H621" s="16">
        <v>31</v>
      </c>
      <c r="I621" s="21">
        <f t="shared" si="65"/>
        <v>45188.619155092594</v>
      </c>
      <c r="J621" s="25">
        <f>VLOOKUP(I621,baro!$A$2:$F$1599,5,TRUE)</f>
        <v>0.75900000000000001</v>
      </c>
      <c r="K621" s="11">
        <f t="shared" si="62"/>
        <v>4.2000000000000037E-2</v>
      </c>
      <c r="L621" s="10">
        <f t="shared" si="63"/>
        <v>7.2000000000000036E-2</v>
      </c>
      <c r="M621" s="46"/>
    </row>
    <row r="622" spans="1:13" x14ac:dyDescent="0.4">
      <c r="A622" s="1">
        <f t="shared" si="67"/>
        <v>611</v>
      </c>
      <c r="B622" s="1">
        <f t="shared" si="64"/>
        <v>610.9999999981419</v>
      </c>
      <c r="C622" s="10">
        <f t="shared" si="66"/>
        <v>10.183333333302365</v>
      </c>
      <c r="D622" s="22">
        <v>45188</v>
      </c>
      <c r="E622" s="15">
        <v>0.61916666666666664</v>
      </c>
      <c r="F622" s="20">
        <v>0</v>
      </c>
      <c r="G622" s="16">
        <v>0.80100000000000005</v>
      </c>
      <c r="H622" s="16">
        <v>31</v>
      </c>
      <c r="I622" s="21">
        <f t="shared" si="65"/>
        <v>45188.619166666664</v>
      </c>
      <c r="J622" s="25">
        <f>VLOOKUP(I622,baro!$A$2:$F$1599,5,TRUE)</f>
        <v>0.75900000000000001</v>
      </c>
      <c r="K622" s="11">
        <f t="shared" si="62"/>
        <v>4.2000000000000037E-2</v>
      </c>
      <c r="L622" s="10">
        <f t="shared" si="63"/>
        <v>7.2000000000000036E-2</v>
      </c>
      <c r="M622" s="46"/>
    </row>
    <row r="623" spans="1:13" x14ac:dyDescent="0.4">
      <c r="A623" s="1">
        <f t="shared" si="67"/>
        <v>612</v>
      </c>
      <c r="B623" s="1">
        <f t="shared" si="64"/>
        <v>611.99999999813883</v>
      </c>
      <c r="C623" s="10">
        <f t="shared" si="66"/>
        <v>10.199999999968981</v>
      </c>
      <c r="D623" s="22">
        <v>45188</v>
      </c>
      <c r="E623" s="15">
        <v>0.61917824074074079</v>
      </c>
      <c r="F623" s="20">
        <v>0</v>
      </c>
      <c r="G623" s="16">
        <v>0.80100000000000005</v>
      </c>
      <c r="H623" s="16">
        <v>31</v>
      </c>
      <c r="I623" s="21">
        <f t="shared" si="65"/>
        <v>45188.61917824074</v>
      </c>
      <c r="J623" s="25">
        <f>VLOOKUP(I623,baro!$A$2:$F$1599,5,TRUE)</f>
        <v>0.75900000000000001</v>
      </c>
      <c r="K623" s="11">
        <f t="shared" si="62"/>
        <v>4.2000000000000037E-2</v>
      </c>
      <c r="L623" s="10">
        <f t="shared" si="63"/>
        <v>7.2000000000000036E-2</v>
      </c>
      <c r="M623" s="46"/>
    </row>
    <row r="624" spans="1:13" x14ac:dyDescent="0.4">
      <c r="A624" s="1">
        <f t="shared" si="67"/>
        <v>613</v>
      </c>
      <c r="B624" s="1">
        <f t="shared" si="64"/>
        <v>612.99999999813576</v>
      </c>
      <c r="C624" s="10">
        <f t="shared" si="66"/>
        <v>10.216666666635597</v>
      </c>
      <c r="D624" s="22">
        <v>45188</v>
      </c>
      <c r="E624" s="15">
        <v>0.61918981481481483</v>
      </c>
      <c r="F624" s="20">
        <v>0</v>
      </c>
      <c r="G624" s="16">
        <v>0.8</v>
      </c>
      <c r="H624" s="16">
        <v>31</v>
      </c>
      <c r="I624" s="21">
        <f t="shared" si="65"/>
        <v>45188.619189814817</v>
      </c>
      <c r="J624" s="25">
        <f>VLOOKUP(I624,baro!$A$2:$F$1599,5,TRUE)</f>
        <v>0.75800000000000001</v>
      </c>
      <c r="K624" s="11">
        <f t="shared" si="62"/>
        <v>4.2000000000000037E-2</v>
      </c>
      <c r="L624" s="10">
        <f t="shared" si="63"/>
        <v>7.2000000000000036E-2</v>
      </c>
      <c r="M624" s="46"/>
    </row>
    <row r="625" spans="1:13" x14ac:dyDescent="0.4">
      <c r="A625" s="1">
        <f t="shared" si="67"/>
        <v>614</v>
      </c>
      <c r="B625" s="1">
        <f t="shared" si="64"/>
        <v>613.99999999813281</v>
      </c>
      <c r="C625" s="10">
        <f t="shared" si="66"/>
        <v>10.233333333302214</v>
      </c>
      <c r="D625" s="22">
        <v>45188</v>
      </c>
      <c r="E625" s="15">
        <v>0.61920138888888887</v>
      </c>
      <c r="F625" s="20">
        <v>0</v>
      </c>
      <c r="G625" s="16">
        <v>0.8</v>
      </c>
      <c r="H625" s="16">
        <v>31</v>
      </c>
      <c r="I625" s="21">
        <f t="shared" si="65"/>
        <v>45188.619201388887</v>
      </c>
      <c r="J625" s="25">
        <f>VLOOKUP(I625,baro!$A$2:$F$1599,5,TRUE)</f>
        <v>0.76</v>
      </c>
      <c r="K625" s="11">
        <f t="shared" si="62"/>
        <v>4.0000000000000036E-2</v>
      </c>
      <c r="L625" s="10">
        <f t="shared" si="63"/>
        <v>7.0000000000000034E-2</v>
      </c>
      <c r="M625" s="46"/>
    </row>
    <row r="626" spans="1:13" x14ac:dyDescent="0.4">
      <c r="A626" s="1">
        <f t="shared" si="67"/>
        <v>615</v>
      </c>
      <c r="B626" s="1">
        <f t="shared" si="64"/>
        <v>614.99999999812974</v>
      </c>
      <c r="C626" s="10">
        <f t="shared" si="66"/>
        <v>10.249999999968828</v>
      </c>
      <c r="D626" s="22">
        <v>45188</v>
      </c>
      <c r="E626" s="15">
        <v>0.61921296296296291</v>
      </c>
      <c r="F626" s="20">
        <v>0</v>
      </c>
      <c r="G626" s="16">
        <v>0.8</v>
      </c>
      <c r="H626" s="16">
        <v>31</v>
      </c>
      <c r="I626" s="21">
        <f t="shared" si="65"/>
        <v>45188.619212962964</v>
      </c>
      <c r="J626" s="25">
        <f>VLOOKUP(I626,baro!$A$2:$F$1599,5,TRUE)</f>
        <v>0.76</v>
      </c>
      <c r="K626" s="11">
        <f t="shared" si="62"/>
        <v>4.0000000000000036E-2</v>
      </c>
      <c r="L626" s="10">
        <f t="shared" si="63"/>
        <v>7.0000000000000034E-2</v>
      </c>
      <c r="M626" s="46"/>
    </row>
    <row r="627" spans="1:13" x14ac:dyDescent="0.4">
      <c r="A627" s="1">
        <f t="shared" si="67"/>
        <v>616</v>
      </c>
      <c r="B627" s="1">
        <f t="shared" si="64"/>
        <v>615.99999999812667</v>
      </c>
      <c r="C627" s="10">
        <f t="shared" si="66"/>
        <v>10.266666666635444</v>
      </c>
      <c r="D627" s="22">
        <v>45188</v>
      </c>
      <c r="E627" s="15">
        <v>0.61922453703703706</v>
      </c>
      <c r="F627" s="20">
        <v>0</v>
      </c>
      <c r="G627" s="16">
        <v>0.8</v>
      </c>
      <c r="H627" s="16">
        <v>31</v>
      </c>
      <c r="I627" s="21">
        <f t="shared" si="65"/>
        <v>45188.61922453704</v>
      </c>
      <c r="J627" s="25">
        <f>VLOOKUP(I627,baro!$A$2:$F$1599,5,TRUE)</f>
        <v>0.75900000000000001</v>
      </c>
      <c r="K627" s="11">
        <f t="shared" si="62"/>
        <v>4.1000000000000036E-2</v>
      </c>
      <c r="L627" s="10">
        <f t="shared" si="63"/>
        <v>7.1000000000000035E-2</v>
      </c>
      <c r="M627" s="46"/>
    </row>
    <row r="628" spans="1:13" x14ac:dyDescent="0.4">
      <c r="A628" s="1">
        <f t="shared" si="67"/>
        <v>617</v>
      </c>
      <c r="B628" s="1">
        <f t="shared" si="64"/>
        <v>616.9999999981236</v>
      </c>
      <c r="C628" s="10">
        <f t="shared" si="66"/>
        <v>10.28333333330206</v>
      </c>
      <c r="D628" s="22">
        <v>45188</v>
      </c>
      <c r="E628" s="15">
        <v>0.6192361111111111</v>
      </c>
      <c r="F628" s="20">
        <v>0</v>
      </c>
      <c r="G628" s="16">
        <v>0.79800000000000004</v>
      </c>
      <c r="H628" s="16">
        <v>31</v>
      </c>
      <c r="I628" s="21">
        <f t="shared" si="65"/>
        <v>45188.61923611111</v>
      </c>
      <c r="J628" s="25">
        <f>VLOOKUP(I628,baro!$A$2:$F$1599,5,TRUE)</f>
        <v>0.76</v>
      </c>
      <c r="K628" s="11">
        <f t="shared" si="62"/>
        <v>3.8000000000000034E-2</v>
      </c>
      <c r="L628" s="10">
        <f t="shared" si="63"/>
        <v>6.8000000000000033E-2</v>
      </c>
      <c r="M628" s="46"/>
    </row>
    <row r="629" spans="1:13" x14ac:dyDescent="0.4">
      <c r="A629" s="1">
        <f t="shared" si="67"/>
        <v>618</v>
      </c>
      <c r="B629" s="1">
        <f t="shared" si="64"/>
        <v>617.99999999812053</v>
      </c>
      <c r="C629" s="10">
        <f t="shared" si="66"/>
        <v>10.299999999968675</v>
      </c>
      <c r="D629" s="22">
        <v>45188</v>
      </c>
      <c r="E629" s="15">
        <v>0.61924768518518525</v>
      </c>
      <c r="F629" s="20">
        <v>0</v>
      </c>
      <c r="G629" s="16">
        <v>0.79800000000000004</v>
      </c>
      <c r="H629" s="16">
        <v>31</v>
      </c>
      <c r="I629" s="21">
        <f t="shared" si="65"/>
        <v>45188.619247685187</v>
      </c>
      <c r="J629" s="25">
        <f>VLOOKUP(I629,baro!$A$2:$F$1599,5,TRUE)</f>
        <v>0.76</v>
      </c>
      <c r="K629" s="11">
        <f t="shared" si="62"/>
        <v>3.8000000000000034E-2</v>
      </c>
      <c r="L629" s="10">
        <f t="shared" si="63"/>
        <v>6.8000000000000033E-2</v>
      </c>
      <c r="M629" s="46"/>
    </row>
    <row r="630" spans="1:13" x14ac:dyDescent="0.4">
      <c r="A630" s="1">
        <f t="shared" si="67"/>
        <v>619</v>
      </c>
      <c r="B630" s="1">
        <f t="shared" si="64"/>
        <v>618.99999999811757</v>
      </c>
      <c r="C630" s="10">
        <f t="shared" si="66"/>
        <v>10.316666666635292</v>
      </c>
      <c r="D630" s="22">
        <v>45188</v>
      </c>
      <c r="E630" s="15">
        <v>0.61925925925925929</v>
      </c>
      <c r="F630" s="20">
        <v>0</v>
      </c>
      <c r="G630" s="16">
        <v>0.79800000000000004</v>
      </c>
      <c r="H630" s="16">
        <v>31</v>
      </c>
      <c r="I630" s="21">
        <f t="shared" si="65"/>
        <v>45188.619259259256</v>
      </c>
      <c r="J630" s="25">
        <f>VLOOKUP(I630,baro!$A$2:$F$1599,5,TRUE)</f>
        <v>0.76</v>
      </c>
      <c r="K630" s="11">
        <f t="shared" si="62"/>
        <v>3.8000000000000034E-2</v>
      </c>
      <c r="L630" s="10">
        <f t="shared" si="63"/>
        <v>6.8000000000000033E-2</v>
      </c>
      <c r="M630" s="46"/>
    </row>
    <row r="631" spans="1:13" x14ac:dyDescent="0.4">
      <c r="A631" s="1">
        <f t="shared" si="67"/>
        <v>620</v>
      </c>
      <c r="B631" s="1">
        <f t="shared" si="64"/>
        <v>619.9999999981145</v>
      </c>
      <c r="C631" s="10">
        <f t="shared" si="66"/>
        <v>10.333333333301908</v>
      </c>
      <c r="D631" s="22">
        <v>45188</v>
      </c>
      <c r="E631" s="15">
        <v>0.61927083333333333</v>
      </c>
      <c r="F631" s="20">
        <v>0</v>
      </c>
      <c r="G631" s="16">
        <v>0.79700000000000004</v>
      </c>
      <c r="H631" s="16">
        <v>31</v>
      </c>
      <c r="I631" s="21">
        <f t="shared" si="65"/>
        <v>45188.619270833333</v>
      </c>
      <c r="J631" s="25">
        <f>VLOOKUP(I631,baro!$A$2:$F$1599,5,TRUE)</f>
        <v>0.75900000000000001</v>
      </c>
      <c r="K631" s="11">
        <f t="shared" si="62"/>
        <v>3.8000000000000034E-2</v>
      </c>
      <c r="L631" s="10">
        <f t="shared" si="63"/>
        <v>6.8000000000000033E-2</v>
      </c>
      <c r="M631" s="46"/>
    </row>
    <row r="632" spans="1:13" x14ac:dyDescent="0.4">
      <c r="A632" s="1">
        <f t="shared" si="67"/>
        <v>621</v>
      </c>
      <c r="B632" s="1">
        <f t="shared" si="64"/>
        <v>620.99999999811143</v>
      </c>
      <c r="C632" s="10">
        <f t="shared" si="66"/>
        <v>10.349999999968524</v>
      </c>
      <c r="D632" s="22">
        <v>45188</v>
      </c>
      <c r="E632" s="15">
        <v>0.61928240740740736</v>
      </c>
      <c r="F632" s="20">
        <v>0</v>
      </c>
      <c r="G632" s="16">
        <v>0.79700000000000004</v>
      </c>
      <c r="H632" s="16">
        <v>31</v>
      </c>
      <c r="I632" s="21">
        <f t="shared" si="65"/>
        <v>45188.61928240741</v>
      </c>
      <c r="J632" s="25">
        <f>VLOOKUP(I632,baro!$A$2:$F$1599,5,TRUE)</f>
        <v>0.75900000000000001</v>
      </c>
      <c r="K632" s="11">
        <f t="shared" si="62"/>
        <v>3.8000000000000034E-2</v>
      </c>
      <c r="L632" s="10">
        <f t="shared" si="63"/>
        <v>6.8000000000000033E-2</v>
      </c>
      <c r="M632" s="46"/>
    </row>
    <row r="633" spans="1:13" x14ac:dyDescent="0.4">
      <c r="A633" s="1">
        <f t="shared" si="67"/>
        <v>622</v>
      </c>
      <c r="B633" s="1">
        <f t="shared" si="64"/>
        <v>621.99999999810848</v>
      </c>
      <c r="C633" s="10">
        <f t="shared" si="66"/>
        <v>10.366666666635142</v>
      </c>
      <c r="D633" s="22">
        <v>45188</v>
      </c>
      <c r="E633" s="15">
        <v>0.61929398148148151</v>
      </c>
      <c r="F633" s="20">
        <v>0</v>
      </c>
      <c r="G633" s="16">
        <v>0.79700000000000004</v>
      </c>
      <c r="H633" s="16">
        <v>31</v>
      </c>
      <c r="I633" s="21">
        <f t="shared" si="65"/>
        <v>45188.619293981479</v>
      </c>
      <c r="J633" s="25">
        <f>VLOOKUP(I633,baro!$A$2:$F$1599,5,TRUE)</f>
        <v>0.76</v>
      </c>
      <c r="K633" s="11">
        <f t="shared" si="62"/>
        <v>3.7000000000000033E-2</v>
      </c>
      <c r="L633" s="10">
        <f t="shared" si="63"/>
        <v>6.7000000000000032E-2</v>
      </c>
      <c r="M633" s="46"/>
    </row>
    <row r="634" spans="1:13" x14ac:dyDescent="0.4">
      <c r="A634" s="1">
        <f t="shared" si="67"/>
        <v>623</v>
      </c>
      <c r="B634" s="1">
        <f t="shared" si="64"/>
        <v>622.99999999810541</v>
      </c>
      <c r="C634" s="10">
        <f t="shared" si="66"/>
        <v>10.383333333301756</v>
      </c>
      <c r="D634" s="22">
        <v>45188</v>
      </c>
      <c r="E634" s="15">
        <v>0.61930555555555555</v>
      </c>
      <c r="F634" s="20">
        <v>0</v>
      </c>
      <c r="G634" s="16">
        <v>0.79500000000000004</v>
      </c>
      <c r="H634" s="16">
        <v>31</v>
      </c>
      <c r="I634" s="21">
        <f t="shared" si="65"/>
        <v>45188.619305555556</v>
      </c>
      <c r="J634" s="25">
        <f>VLOOKUP(I634,baro!$A$2:$F$1599,5,TRUE)</f>
        <v>0.75900000000000001</v>
      </c>
      <c r="K634" s="11">
        <f t="shared" ref="K634:K697" si="68">G634-J634</f>
        <v>3.6000000000000032E-2</v>
      </c>
      <c r="L634" s="10">
        <f t="shared" ref="L634:L697" si="69">IF(K634&lt;0,"-",$B$2+K634)</f>
        <v>6.6000000000000031E-2</v>
      </c>
      <c r="M634" s="46"/>
    </row>
    <row r="635" spans="1:13" x14ac:dyDescent="0.4">
      <c r="A635" s="1">
        <f t="shared" si="67"/>
        <v>624</v>
      </c>
      <c r="B635" s="1">
        <f t="shared" ref="B635:B698" si="70">A635*$F$3</f>
        <v>623.99999999810234</v>
      </c>
      <c r="C635" s="10">
        <f t="shared" si="66"/>
        <v>10.399999999968372</v>
      </c>
      <c r="D635" s="22">
        <v>45188</v>
      </c>
      <c r="E635" s="15">
        <v>0.6193171296296297</v>
      </c>
      <c r="F635" s="20">
        <v>0</v>
      </c>
      <c r="G635" s="16">
        <v>0.79500000000000004</v>
      </c>
      <c r="H635" s="16">
        <v>31</v>
      </c>
      <c r="I635" s="21">
        <f t="shared" ref="I635:I698" si="71">D635+E635+F635/24/60/60/1000</f>
        <v>45188.619317129633</v>
      </c>
      <c r="J635" s="25">
        <f>VLOOKUP(I635,baro!$A$2:$F$1599,5,TRUE)</f>
        <v>0.75900000000000001</v>
      </c>
      <c r="K635" s="11">
        <f t="shared" si="68"/>
        <v>3.6000000000000032E-2</v>
      </c>
      <c r="L635" s="10">
        <f t="shared" si="69"/>
        <v>6.6000000000000031E-2</v>
      </c>
      <c r="M635" s="46"/>
    </row>
    <row r="636" spans="1:13" x14ac:dyDescent="0.4">
      <c r="A636" s="1">
        <f t="shared" si="67"/>
        <v>625</v>
      </c>
      <c r="B636" s="1">
        <f t="shared" si="70"/>
        <v>624.99999999809927</v>
      </c>
      <c r="C636" s="10">
        <f t="shared" ref="C636:C699" si="72">B636/60</f>
        <v>10.416666666634988</v>
      </c>
      <c r="D636" s="22">
        <v>45188</v>
      </c>
      <c r="E636" s="15">
        <v>0.61932870370370374</v>
      </c>
      <c r="F636" s="20">
        <v>0</v>
      </c>
      <c r="G636" s="16">
        <v>0.79500000000000004</v>
      </c>
      <c r="H636" s="16">
        <v>31</v>
      </c>
      <c r="I636" s="21">
        <f t="shared" si="71"/>
        <v>45188.619328703702</v>
      </c>
      <c r="J636" s="25">
        <f>VLOOKUP(I636,baro!$A$2:$F$1599,5,TRUE)</f>
        <v>0.75800000000000001</v>
      </c>
      <c r="K636" s="11">
        <f t="shared" si="68"/>
        <v>3.7000000000000033E-2</v>
      </c>
      <c r="L636" s="10">
        <f t="shared" si="69"/>
        <v>6.7000000000000032E-2</v>
      </c>
      <c r="M636" s="46"/>
    </row>
    <row r="637" spans="1:13" x14ac:dyDescent="0.4">
      <c r="A637" s="1">
        <f t="shared" si="67"/>
        <v>626</v>
      </c>
      <c r="B637" s="1">
        <f t="shared" si="70"/>
        <v>625.9999999980962</v>
      </c>
      <c r="C637" s="10">
        <f t="shared" si="72"/>
        <v>10.433333333301603</v>
      </c>
      <c r="D637" s="22">
        <v>45188</v>
      </c>
      <c r="E637" s="15">
        <v>0.61934027777777778</v>
      </c>
      <c r="F637" s="20">
        <v>0</v>
      </c>
      <c r="G637" s="16">
        <v>0.79400000000000004</v>
      </c>
      <c r="H637" s="16">
        <v>31</v>
      </c>
      <c r="I637" s="21">
        <f t="shared" si="71"/>
        <v>45188.619340277779</v>
      </c>
      <c r="J637" s="25">
        <f>VLOOKUP(I637,baro!$A$2:$F$1599,5,TRUE)</f>
        <v>0.75900000000000001</v>
      </c>
      <c r="K637" s="11">
        <f t="shared" si="68"/>
        <v>3.5000000000000031E-2</v>
      </c>
      <c r="L637" s="10">
        <f t="shared" si="69"/>
        <v>6.500000000000003E-2</v>
      </c>
      <c r="M637" s="46"/>
    </row>
    <row r="638" spans="1:13" x14ac:dyDescent="0.4">
      <c r="A638" s="1">
        <f t="shared" si="67"/>
        <v>627</v>
      </c>
      <c r="B638" s="1">
        <f t="shared" si="70"/>
        <v>626.99999999809324</v>
      </c>
      <c r="C638" s="10">
        <f t="shared" si="72"/>
        <v>10.44999999996822</v>
      </c>
      <c r="D638" s="22">
        <v>45188</v>
      </c>
      <c r="E638" s="15">
        <v>0.61935185185185182</v>
      </c>
      <c r="F638" s="20">
        <v>0</v>
      </c>
      <c r="G638" s="16">
        <v>0.79400000000000004</v>
      </c>
      <c r="H638" s="16">
        <v>31</v>
      </c>
      <c r="I638" s="21">
        <f t="shared" si="71"/>
        <v>45188.619351851848</v>
      </c>
      <c r="J638" s="25">
        <f>VLOOKUP(I638,baro!$A$2:$F$1599,5,TRUE)</f>
        <v>0.75900000000000001</v>
      </c>
      <c r="K638" s="11">
        <f t="shared" si="68"/>
        <v>3.5000000000000031E-2</v>
      </c>
      <c r="L638" s="10">
        <f t="shared" si="69"/>
        <v>6.500000000000003E-2</v>
      </c>
      <c r="M638" s="46"/>
    </row>
    <row r="639" spans="1:13" x14ac:dyDescent="0.4">
      <c r="A639" s="1">
        <f t="shared" si="67"/>
        <v>628</v>
      </c>
      <c r="B639" s="1">
        <f t="shared" si="70"/>
        <v>627.99999999809017</v>
      </c>
      <c r="C639" s="10">
        <f t="shared" si="72"/>
        <v>10.466666666634836</v>
      </c>
      <c r="D639" s="22">
        <v>45188</v>
      </c>
      <c r="E639" s="15">
        <v>0.61936342592592586</v>
      </c>
      <c r="F639" s="20">
        <v>0</v>
      </c>
      <c r="G639" s="16">
        <v>0.79400000000000004</v>
      </c>
      <c r="H639" s="16">
        <v>31</v>
      </c>
      <c r="I639" s="21">
        <f t="shared" si="71"/>
        <v>45188.619363425925</v>
      </c>
      <c r="J639" s="25">
        <f>VLOOKUP(I639,baro!$A$2:$F$1599,5,TRUE)</f>
        <v>0.76</v>
      </c>
      <c r="K639" s="11">
        <f t="shared" si="68"/>
        <v>3.400000000000003E-2</v>
      </c>
      <c r="L639" s="10">
        <f t="shared" si="69"/>
        <v>6.4000000000000029E-2</v>
      </c>
      <c r="M639" s="46"/>
    </row>
    <row r="640" spans="1:13" x14ac:dyDescent="0.4">
      <c r="A640" s="1">
        <f t="shared" si="67"/>
        <v>629</v>
      </c>
      <c r="B640" s="1">
        <f t="shared" si="70"/>
        <v>628.99999999808711</v>
      </c>
      <c r="C640" s="10">
        <f t="shared" si="72"/>
        <v>10.483333333301452</v>
      </c>
      <c r="D640" s="22">
        <v>45188</v>
      </c>
      <c r="E640" s="15">
        <v>0.61937500000000001</v>
      </c>
      <c r="F640" s="20">
        <v>0</v>
      </c>
      <c r="G640" s="16">
        <v>0.79400000000000004</v>
      </c>
      <c r="H640" s="16">
        <v>31</v>
      </c>
      <c r="I640" s="21">
        <f t="shared" si="71"/>
        <v>45188.619375000002</v>
      </c>
      <c r="J640" s="25">
        <f>VLOOKUP(I640,baro!$A$2:$F$1599,5,TRUE)</f>
        <v>0.75900000000000001</v>
      </c>
      <c r="K640" s="11">
        <f t="shared" si="68"/>
        <v>3.5000000000000031E-2</v>
      </c>
      <c r="L640" s="10">
        <f t="shared" si="69"/>
        <v>6.500000000000003E-2</v>
      </c>
      <c r="M640" s="46"/>
    </row>
    <row r="641" spans="1:13" x14ac:dyDescent="0.4">
      <c r="A641" s="1">
        <f t="shared" si="67"/>
        <v>630</v>
      </c>
      <c r="B641" s="1">
        <f t="shared" si="70"/>
        <v>629.99999999808415</v>
      </c>
      <c r="C641" s="10">
        <f t="shared" si="72"/>
        <v>10.49999999996807</v>
      </c>
      <c r="D641" s="22">
        <v>45188</v>
      </c>
      <c r="E641" s="15">
        <v>0.61938657407407405</v>
      </c>
      <c r="F641" s="20">
        <v>0</v>
      </c>
      <c r="G641" s="16">
        <v>0.79200000000000004</v>
      </c>
      <c r="H641" s="16">
        <v>31</v>
      </c>
      <c r="I641" s="21">
        <f t="shared" si="71"/>
        <v>45188.619386574072</v>
      </c>
      <c r="J641" s="25">
        <f>VLOOKUP(I641,baro!$A$2:$F$1599,5,TRUE)</f>
        <v>0.75900000000000001</v>
      </c>
      <c r="K641" s="11">
        <f t="shared" si="68"/>
        <v>3.3000000000000029E-2</v>
      </c>
      <c r="L641" s="10">
        <f t="shared" si="69"/>
        <v>6.3000000000000028E-2</v>
      </c>
      <c r="M641" s="46"/>
    </row>
    <row r="642" spans="1:13" x14ac:dyDescent="0.4">
      <c r="A642" s="1">
        <f t="shared" si="67"/>
        <v>631</v>
      </c>
      <c r="B642" s="1">
        <f t="shared" si="70"/>
        <v>630.99999999808108</v>
      </c>
      <c r="C642" s="10">
        <f t="shared" si="72"/>
        <v>10.516666666634684</v>
      </c>
      <c r="D642" s="22">
        <v>45188</v>
      </c>
      <c r="E642" s="15">
        <v>0.6193981481481482</v>
      </c>
      <c r="F642" s="20">
        <v>0</v>
      </c>
      <c r="G642" s="16">
        <v>0.79200000000000004</v>
      </c>
      <c r="H642" s="16">
        <v>31</v>
      </c>
      <c r="I642" s="21">
        <f t="shared" si="71"/>
        <v>45188.619398148148</v>
      </c>
      <c r="J642" s="25">
        <f>VLOOKUP(I642,baro!$A$2:$F$1599,5,TRUE)</f>
        <v>0.75900000000000001</v>
      </c>
      <c r="K642" s="11">
        <f t="shared" si="68"/>
        <v>3.3000000000000029E-2</v>
      </c>
      <c r="L642" s="10">
        <f t="shared" si="69"/>
        <v>6.3000000000000028E-2</v>
      </c>
      <c r="M642" s="46"/>
    </row>
    <row r="643" spans="1:13" x14ac:dyDescent="0.4">
      <c r="A643" s="1">
        <f t="shared" si="67"/>
        <v>632</v>
      </c>
      <c r="B643" s="1">
        <f t="shared" si="70"/>
        <v>631.99999999807801</v>
      </c>
      <c r="C643" s="10">
        <f t="shared" si="72"/>
        <v>10.5333333333013</v>
      </c>
      <c r="D643" s="22">
        <v>45188</v>
      </c>
      <c r="E643" s="15">
        <v>0.61940972222222224</v>
      </c>
      <c r="F643" s="20">
        <v>0</v>
      </c>
      <c r="G643" s="16">
        <v>0.79200000000000004</v>
      </c>
      <c r="H643" s="16">
        <v>31</v>
      </c>
      <c r="I643" s="21">
        <f t="shared" si="71"/>
        <v>45188.619409722225</v>
      </c>
      <c r="J643" s="25">
        <f>VLOOKUP(I643,baro!$A$2:$F$1599,5,TRUE)</f>
        <v>0.75900000000000001</v>
      </c>
      <c r="K643" s="11">
        <f t="shared" si="68"/>
        <v>3.3000000000000029E-2</v>
      </c>
      <c r="L643" s="10">
        <f t="shared" si="69"/>
        <v>6.3000000000000028E-2</v>
      </c>
      <c r="M643" s="46"/>
    </row>
    <row r="644" spans="1:13" x14ac:dyDescent="0.4">
      <c r="A644" s="1">
        <f t="shared" si="67"/>
        <v>633</v>
      </c>
      <c r="B644" s="1">
        <f t="shared" si="70"/>
        <v>632.99999999807494</v>
      </c>
      <c r="C644" s="10">
        <f t="shared" si="72"/>
        <v>10.549999999967916</v>
      </c>
      <c r="D644" s="22">
        <v>45188</v>
      </c>
      <c r="E644" s="15">
        <v>0.61942129629629628</v>
      </c>
      <c r="F644" s="20">
        <v>0</v>
      </c>
      <c r="G644" s="16">
        <v>0.79100000000000004</v>
      </c>
      <c r="H644" s="16">
        <v>31</v>
      </c>
      <c r="I644" s="21">
        <f t="shared" si="71"/>
        <v>45188.619421296295</v>
      </c>
      <c r="J644" s="25">
        <f>VLOOKUP(I644,baro!$A$2:$F$1599,5,TRUE)</f>
        <v>0.75900000000000001</v>
      </c>
      <c r="K644" s="11">
        <f t="shared" si="68"/>
        <v>3.2000000000000028E-2</v>
      </c>
      <c r="L644" s="10">
        <f t="shared" si="69"/>
        <v>6.2000000000000027E-2</v>
      </c>
      <c r="M644" s="46"/>
    </row>
    <row r="645" spans="1:13" x14ac:dyDescent="0.4">
      <c r="A645" s="1">
        <f t="shared" si="67"/>
        <v>634</v>
      </c>
      <c r="B645" s="1">
        <f t="shared" si="70"/>
        <v>633.99999999807187</v>
      </c>
      <c r="C645" s="10">
        <f t="shared" si="72"/>
        <v>10.56666666663453</v>
      </c>
      <c r="D645" s="22">
        <v>45188</v>
      </c>
      <c r="E645" s="15">
        <v>0.61943287037037031</v>
      </c>
      <c r="F645" s="20">
        <v>0</v>
      </c>
      <c r="G645" s="16">
        <v>0.79100000000000004</v>
      </c>
      <c r="H645" s="16">
        <v>31</v>
      </c>
      <c r="I645" s="21">
        <f t="shared" si="71"/>
        <v>45188.619432870371</v>
      </c>
      <c r="J645" s="25">
        <f>VLOOKUP(I645,baro!$A$2:$F$1599,5,TRUE)</f>
        <v>0.75800000000000001</v>
      </c>
      <c r="K645" s="11">
        <f t="shared" si="68"/>
        <v>3.3000000000000029E-2</v>
      </c>
      <c r="L645" s="10">
        <f t="shared" si="69"/>
        <v>6.3000000000000028E-2</v>
      </c>
      <c r="M645" s="46"/>
    </row>
    <row r="646" spans="1:13" x14ac:dyDescent="0.4">
      <c r="A646" s="1">
        <f t="shared" si="67"/>
        <v>635</v>
      </c>
      <c r="B646" s="1">
        <f t="shared" si="70"/>
        <v>634.99999999806892</v>
      </c>
      <c r="C646" s="10">
        <f t="shared" si="72"/>
        <v>10.583333333301148</v>
      </c>
      <c r="D646" s="22">
        <v>45188</v>
      </c>
      <c r="E646" s="15">
        <v>0.61944444444444446</v>
      </c>
      <c r="F646" s="20">
        <v>0</v>
      </c>
      <c r="G646" s="16">
        <v>0.79100000000000004</v>
      </c>
      <c r="H646" s="16">
        <v>31</v>
      </c>
      <c r="I646" s="21">
        <f t="shared" si="71"/>
        <v>45188.619444444441</v>
      </c>
      <c r="J646" s="25">
        <f>VLOOKUP(I646,baro!$A$2:$F$1599,5,TRUE)</f>
        <v>0.75800000000000001</v>
      </c>
      <c r="K646" s="11">
        <f t="shared" si="68"/>
        <v>3.3000000000000029E-2</v>
      </c>
      <c r="L646" s="10">
        <f t="shared" si="69"/>
        <v>6.3000000000000028E-2</v>
      </c>
      <c r="M646" s="46"/>
    </row>
    <row r="647" spans="1:13" x14ac:dyDescent="0.4">
      <c r="A647" s="1">
        <f t="shared" si="67"/>
        <v>636</v>
      </c>
      <c r="B647" s="1">
        <f t="shared" si="70"/>
        <v>635.99999999806585</v>
      </c>
      <c r="C647" s="10">
        <f t="shared" si="72"/>
        <v>10.599999999967764</v>
      </c>
      <c r="D647" s="22">
        <v>45188</v>
      </c>
      <c r="E647" s="15">
        <v>0.6194560185185185</v>
      </c>
      <c r="F647" s="20">
        <v>0</v>
      </c>
      <c r="G647" s="16">
        <v>0.79100000000000004</v>
      </c>
      <c r="H647" s="16">
        <v>31</v>
      </c>
      <c r="I647" s="21">
        <f t="shared" si="71"/>
        <v>45188.619456018518</v>
      </c>
      <c r="J647" s="25">
        <f>VLOOKUP(I647,baro!$A$2:$F$1599,5,TRUE)</f>
        <v>0.75700000000000001</v>
      </c>
      <c r="K647" s="11">
        <f t="shared" si="68"/>
        <v>3.400000000000003E-2</v>
      </c>
      <c r="L647" s="10">
        <f t="shared" si="69"/>
        <v>6.4000000000000029E-2</v>
      </c>
      <c r="M647" s="46"/>
    </row>
    <row r="648" spans="1:13" x14ac:dyDescent="0.4">
      <c r="A648" s="1">
        <f t="shared" si="67"/>
        <v>637</v>
      </c>
      <c r="B648" s="1">
        <f t="shared" si="70"/>
        <v>636.99999999806278</v>
      </c>
      <c r="C648" s="10">
        <f t="shared" si="72"/>
        <v>10.61666666663438</v>
      </c>
      <c r="D648" s="22">
        <v>45188</v>
      </c>
      <c r="E648" s="15">
        <v>0.61946759259259265</v>
      </c>
      <c r="F648" s="20">
        <v>0</v>
      </c>
      <c r="G648" s="16">
        <v>0.78900000000000003</v>
      </c>
      <c r="H648" s="16">
        <v>31</v>
      </c>
      <c r="I648" s="21">
        <f t="shared" si="71"/>
        <v>45188.619467592594</v>
      </c>
      <c r="J648" s="25">
        <f>VLOOKUP(I648,baro!$A$2:$F$1599,5,TRUE)</f>
        <v>0.75700000000000001</v>
      </c>
      <c r="K648" s="11">
        <f t="shared" si="68"/>
        <v>3.2000000000000028E-2</v>
      </c>
      <c r="L648" s="10">
        <f t="shared" si="69"/>
        <v>6.2000000000000027E-2</v>
      </c>
      <c r="M648" s="46"/>
    </row>
    <row r="649" spans="1:13" x14ac:dyDescent="0.4">
      <c r="A649" s="1">
        <f t="shared" si="67"/>
        <v>638</v>
      </c>
      <c r="B649" s="1">
        <f t="shared" si="70"/>
        <v>637.99999999805982</v>
      </c>
      <c r="C649" s="10">
        <f t="shared" si="72"/>
        <v>10.633333333300998</v>
      </c>
      <c r="D649" s="22">
        <v>45188</v>
      </c>
      <c r="E649" s="15">
        <v>0.61947916666666669</v>
      </c>
      <c r="F649" s="20">
        <v>0</v>
      </c>
      <c r="G649" s="16">
        <v>0.78900000000000003</v>
      </c>
      <c r="H649" s="16">
        <v>31</v>
      </c>
      <c r="I649" s="21">
        <f t="shared" si="71"/>
        <v>45188.619479166664</v>
      </c>
      <c r="J649" s="25">
        <f>VLOOKUP(I649,baro!$A$2:$F$1599,5,TRUE)</f>
        <v>0.75700000000000001</v>
      </c>
      <c r="K649" s="11">
        <f t="shared" si="68"/>
        <v>3.2000000000000028E-2</v>
      </c>
      <c r="L649" s="10">
        <f t="shared" si="69"/>
        <v>6.2000000000000027E-2</v>
      </c>
      <c r="M649" s="46"/>
    </row>
    <row r="650" spans="1:13" x14ac:dyDescent="0.4">
      <c r="A650" s="1">
        <f t="shared" si="67"/>
        <v>639</v>
      </c>
      <c r="B650" s="1">
        <f t="shared" si="70"/>
        <v>638.99999999805675</v>
      </c>
      <c r="C650" s="10">
        <f t="shared" si="72"/>
        <v>10.649999999967612</v>
      </c>
      <c r="D650" s="22">
        <v>45188</v>
      </c>
      <c r="E650" s="15">
        <v>0.61949074074074073</v>
      </c>
      <c r="F650" s="20">
        <v>0</v>
      </c>
      <c r="G650" s="16">
        <v>0.78900000000000003</v>
      </c>
      <c r="H650" s="16">
        <v>31</v>
      </c>
      <c r="I650" s="21">
        <f t="shared" si="71"/>
        <v>45188.619490740741</v>
      </c>
      <c r="J650" s="25">
        <f>VLOOKUP(I650,baro!$A$2:$F$1599,5,TRUE)</f>
        <v>0.75700000000000001</v>
      </c>
      <c r="K650" s="11">
        <f t="shared" si="68"/>
        <v>3.2000000000000028E-2</v>
      </c>
      <c r="L650" s="10">
        <f t="shared" si="69"/>
        <v>6.2000000000000027E-2</v>
      </c>
      <c r="M650" s="46"/>
    </row>
    <row r="651" spans="1:13" x14ac:dyDescent="0.4">
      <c r="A651" s="1">
        <f t="shared" si="67"/>
        <v>640</v>
      </c>
      <c r="B651" s="1">
        <f t="shared" si="70"/>
        <v>639.99999999805368</v>
      </c>
      <c r="C651" s="10">
        <f t="shared" si="72"/>
        <v>10.666666666634228</v>
      </c>
      <c r="D651" s="22">
        <v>45188</v>
      </c>
      <c r="E651" s="15">
        <v>0.61950231481481477</v>
      </c>
      <c r="F651" s="20">
        <v>0</v>
      </c>
      <c r="G651" s="16">
        <v>0.78800000000000003</v>
      </c>
      <c r="H651" s="16">
        <v>31</v>
      </c>
      <c r="I651" s="21">
        <f t="shared" si="71"/>
        <v>45188.619502314818</v>
      </c>
      <c r="J651" s="25">
        <f>VLOOKUP(I651,baro!$A$2:$F$1599,5,TRUE)</f>
        <v>0.75700000000000001</v>
      </c>
      <c r="K651" s="11">
        <f t="shared" si="68"/>
        <v>3.1000000000000028E-2</v>
      </c>
      <c r="L651" s="10">
        <f t="shared" si="69"/>
        <v>6.1000000000000026E-2</v>
      </c>
      <c r="M651" s="46"/>
    </row>
    <row r="652" spans="1:13" x14ac:dyDescent="0.4">
      <c r="A652" s="1">
        <f t="shared" si="67"/>
        <v>641</v>
      </c>
      <c r="B652" s="1">
        <f t="shared" si="70"/>
        <v>640.99999999805061</v>
      </c>
      <c r="C652" s="10">
        <f t="shared" si="72"/>
        <v>10.683333333300844</v>
      </c>
      <c r="D652" s="22">
        <v>45188</v>
      </c>
      <c r="E652" s="15">
        <v>0.61951388888888892</v>
      </c>
      <c r="F652" s="20">
        <v>0</v>
      </c>
      <c r="G652" s="16">
        <v>0.78800000000000003</v>
      </c>
      <c r="H652" s="16">
        <v>31</v>
      </c>
      <c r="I652" s="21">
        <f t="shared" si="71"/>
        <v>45188.619513888887</v>
      </c>
      <c r="J652" s="25">
        <f>VLOOKUP(I652,baro!$A$2:$F$1599,5,TRUE)</f>
        <v>0.75700000000000001</v>
      </c>
      <c r="K652" s="11">
        <f t="shared" si="68"/>
        <v>3.1000000000000028E-2</v>
      </c>
      <c r="L652" s="10">
        <f t="shared" si="69"/>
        <v>6.1000000000000026E-2</v>
      </c>
      <c r="M652" s="46"/>
    </row>
    <row r="653" spans="1:13" x14ac:dyDescent="0.4">
      <c r="A653" s="1">
        <f t="shared" si="67"/>
        <v>642</v>
      </c>
      <c r="B653" s="1">
        <f t="shared" si="70"/>
        <v>641.99999999804754</v>
      </c>
      <c r="C653" s="10">
        <f t="shared" si="72"/>
        <v>10.699999999967458</v>
      </c>
      <c r="D653" s="22">
        <v>45188</v>
      </c>
      <c r="E653" s="15">
        <v>0.61952546296296296</v>
      </c>
      <c r="F653" s="20">
        <v>0</v>
      </c>
      <c r="G653" s="16">
        <v>0.78800000000000003</v>
      </c>
      <c r="H653" s="16">
        <v>31</v>
      </c>
      <c r="I653" s="21">
        <f t="shared" si="71"/>
        <v>45188.619525462964</v>
      </c>
      <c r="J653" s="25">
        <f>VLOOKUP(I653,baro!$A$2:$F$1599,5,TRUE)</f>
        <v>0.75900000000000001</v>
      </c>
      <c r="K653" s="11">
        <f t="shared" si="68"/>
        <v>2.9000000000000026E-2</v>
      </c>
      <c r="L653" s="10">
        <f t="shared" si="69"/>
        <v>5.9000000000000025E-2</v>
      </c>
      <c r="M653" s="46"/>
    </row>
    <row r="654" spans="1:13" x14ac:dyDescent="0.4">
      <c r="A654" s="1">
        <f t="shared" si="67"/>
        <v>643</v>
      </c>
      <c r="B654" s="1">
        <f t="shared" si="70"/>
        <v>642.99999999804459</v>
      </c>
      <c r="C654" s="10">
        <f t="shared" si="72"/>
        <v>10.716666666634076</v>
      </c>
      <c r="D654" s="22">
        <v>45188</v>
      </c>
      <c r="E654" s="15">
        <v>0.61953703703703711</v>
      </c>
      <c r="F654" s="20">
        <v>0</v>
      </c>
      <c r="G654" s="16">
        <v>0.78800000000000003</v>
      </c>
      <c r="H654" s="16">
        <v>31</v>
      </c>
      <c r="I654" s="21">
        <f t="shared" si="71"/>
        <v>45188.619537037041</v>
      </c>
      <c r="J654" s="25">
        <f>VLOOKUP(I654,baro!$A$2:$F$1599,5,TRUE)</f>
        <v>0.75800000000000001</v>
      </c>
      <c r="K654" s="11">
        <f t="shared" si="68"/>
        <v>3.0000000000000027E-2</v>
      </c>
      <c r="L654" s="10">
        <f t="shared" si="69"/>
        <v>6.0000000000000026E-2</v>
      </c>
      <c r="M654" s="46"/>
    </row>
    <row r="655" spans="1:13" x14ac:dyDescent="0.4">
      <c r="A655" s="1">
        <f t="shared" si="67"/>
        <v>644</v>
      </c>
      <c r="B655" s="1">
        <f t="shared" si="70"/>
        <v>643.99999999804152</v>
      </c>
      <c r="C655" s="10">
        <f t="shared" si="72"/>
        <v>10.733333333300692</v>
      </c>
      <c r="D655" s="22">
        <v>45188</v>
      </c>
      <c r="E655" s="15">
        <v>0.61954861111111115</v>
      </c>
      <c r="F655" s="20">
        <v>0</v>
      </c>
      <c r="G655" s="16">
        <v>0.78600000000000003</v>
      </c>
      <c r="H655" s="16">
        <v>31</v>
      </c>
      <c r="I655" s="21">
        <f t="shared" si="71"/>
        <v>45188.61954861111</v>
      </c>
      <c r="J655" s="25">
        <f>VLOOKUP(I655,baro!$A$2:$F$1599,5,TRUE)</f>
        <v>0.75800000000000001</v>
      </c>
      <c r="K655" s="11">
        <f t="shared" si="68"/>
        <v>2.8000000000000025E-2</v>
      </c>
      <c r="L655" s="10">
        <f t="shared" si="69"/>
        <v>5.8000000000000024E-2</v>
      </c>
      <c r="M655" s="46"/>
    </row>
    <row r="656" spans="1:13" x14ac:dyDescent="0.4">
      <c r="A656" s="1">
        <f t="shared" si="67"/>
        <v>645</v>
      </c>
      <c r="B656" s="1">
        <f t="shared" si="70"/>
        <v>644.99999999803845</v>
      </c>
      <c r="C656" s="10">
        <f t="shared" si="72"/>
        <v>10.749999999967308</v>
      </c>
      <c r="D656" s="22">
        <v>45188</v>
      </c>
      <c r="E656" s="15">
        <v>0.61956018518518519</v>
      </c>
      <c r="F656" s="20">
        <v>0</v>
      </c>
      <c r="G656" s="16">
        <v>0.78600000000000003</v>
      </c>
      <c r="H656" s="16">
        <v>31</v>
      </c>
      <c r="I656" s="21">
        <f t="shared" si="71"/>
        <v>45188.619560185187</v>
      </c>
      <c r="J656" s="25">
        <f>VLOOKUP(I656,baro!$A$2:$F$1599,5,TRUE)</f>
        <v>0.75800000000000001</v>
      </c>
      <c r="K656" s="11">
        <f t="shared" si="68"/>
        <v>2.8000000000000025E-2</v>
      </c>
      <c r="L656" s="10">
        <f t="shared" si="69"/>
        <v>5.8000000000000024E-2</v>
      </c>
      <c r="M656" s="46"/>
    </row>
    <row r="657" spans="1:13" x14ac:dyDescent="0.4">
      <c r="A657" s="1">
        <f t="shared" si="67"/>
        <v>646</v>
      </c>
      <c r="B657" s="1">
        <f t="shared" si="70"/>
        <v>645.99999999803549</v>
      </c>
      <c r="C657" s="10">
        <f t="shared" si="72"/>
        <v>10.766666666633926</v>
      </c>
      <c r="D657" s="22">
        <v>45188</v>
      </c>
      <c r="E657" s="15">
        <v>0.61957175925925922</v>
      </c>
      <c r="F657" s="20">
        <v>0</v>
      </c>
      <c r="G657" s="16">
        <v>0.78600000000000003</v>
      </c>
      <c r="H657" s="16">
        <v>31</v>
      </c>
      <c r="I657" s="21">
        <f t="shared" si="71"/>
        <v>45188.619571759256</v>
      </c>
      <c r="J657" s="25">
        <f>VLOOKUP(I657,baro!$A$2:$F$1599,5,TRUE)</f>
        <v>0.75800000000000001</v>
      </c>
      <c r="K657" s="11">
        <f t="shared" si="68"/>
        <v>2.8000000000000025E-2</v>
      </c>
      <c r="L657" s="10">
        <f t="shared" si="69"/>
        <v>5.8000000000000024E-2</v>
      </c>
      <c r="M657" s="46"/>
    </row>
    <row r="658" spans="1:13" x14ac:dyDescent="0.4">
      <c r="A658" s="1">
        <f t="shared" si="67"/>
        <v>647</v>
      </c>
      <c r="B658" s="1">
        <f t="shared" si="70"/>
        <v>646.99999999803242</v>
      </c>
      <c r="C658" s="10">
        <f t="shared" si="72"/>
        <v>10.78333333330054</v>
      </c>
      <c r="D658" s="22">
        <v>45188</v>
      </c>
      <c r="E658" s="15">
        <v>0.61958333333333326</v>
      </c>
      <c r="F658" s="20">
        <v>0</v>
      </c>
      <c r="G658" s="16">
        <v>0.78500000000000003</v>
      </c>
      <c r="H658" s="16">
        <v>31</v>
      </c>
      <c r="I658" s="21">
        <f t="shared" si="71"/>
        <v>45188.619583333333</v>
      </c>
      <c r="J658" s="25">
        <f>VLOOKUP(I658,baro!$A$2:$F$1599,5,TRUE)</f>
        <v>0.75800000000000001</v>
      </c>
      <c r="K658" s="11">
        <f t="shared" si="68"/>
        <v>2.7000000000000024E-2</v>
      </c>
      <c r="L658" s="10">
        <f t="shared" si="69"/>
        <v>5.7000000000000023E-2</v>
      </c>
      <c r="M658" s="46"/>
    </row>
    <row r="659" spans="1:13" x14ac:dyDescent="0.4">
      <c r="A659" s="1">
        <f t="shared" si="67"/>
        <v>648</v>
      </c>
      <c r="B659" s="1">
        <f t="shared" si="70"/>
        <v>647.99999999802935</v>
      </c>
      <c r="C659" s="10">
        <f t="shared" si="72"/>
        <v>10.799999999967156</v>
      </c>
      <c r="D659" s="22">
        <v>45188</v>
      </c>
      <c r="E659" s="15">
        <v>0.61959490740740741</v>
      </c>
      <c r="F659" s="20">
        <v>0</v>
      </c>
      <c r="G659" s="16">
        <v>0.78500000000000003</v>
      </c>
      <c r="H659" s="16">
        <v>31</v>
      </c>
      <c r="I659" s="21">
        <f t="shared" si="71"/>
        <v>45188.61959490741</v>
      </c>
      <c r="J659" s="25">
        <f>VLOOKUP(I659,baro!$A$2:$F$1599,5,TRUE)</f>
        <v>0.75800000000000001</v>
      </c>
      <c r="K659" s="11">
        <f t="shared" si="68"/>
        <v>2.7000000000000024E-2</v>
      </c>
      <c r="L659" s="10">
        <f t="shared" si="69"/>
        <v>5.7000000000000023E-2</v>
      </c>
      <c r="M659" s="46"/>
    </row>
    <row r="660" spans="1:13" x14ac:dyDescent="0.4">
      <c r="A660" s="1">
        <f t="shared" si="67"/>
        <v>649</v>
      </c>
      <c r="B660" s="1">
        <f t="shared" si="70"/>
        <v>648.99999999802628</v>
      </c>
      <c r="C660" s="10">
        <f t="shared" si="72"/>
        <v>10.816666666633772</v>
      </c>
      <c r="D660" s="22">
        <v>45188</v>
      </c>
      <c r="E660" s="15">
        <v>0.61960648148148145</v>
      </c>
      <c r="F660" s="20">
        <v>0</v>
      </c>
      <c r="G660" s="16">
        <v>0.78500000000000003</v>
      </c>
      <c r="H660" s="16">
        <v>31</v>
      </c>
      <c r="I660" s="21">
        <f t="shared" si="71"/>
        <v>45188.619606481479</v>
      </c>
      <c r="J660" s="25">
        <f>VLOOKUP(I660,baro!$A$2:$F$1599,5,TRUE)</f>
        <v>0.75800000000000001</v>
      </c>
      <c r="K660" s="11">
        <f t="shared" si="68"/>
        <v>2.7000000000000024E-2</v>
      </c>
      <c r="L660" s="10">
        <f t="shared" si="69"/>
        <v>5.7000000000000023E-2</v>
      </c>
      <c r="M660" s="46"/>
    </row>
    <row r="661" spans="1:13" x14ac:dyDescent="0.4">
      <c r="A661" s="1">
        <f t="shared" si="67"/>
        <v>650</v>
      </c>
      <c r="B661" s="1">
        <f t="shared" si="70"/>
        <v>649.99999999802321</v>
      </c>
      <c r="C661" s="10">
        <f t="shared" si="72"/>
        <v>10.833333333300386</v>
      </c>
      <c r="D661" s="22">
        <v>45188</v>
      </c>
      <c r="E661" s="15">
        <v>0.6196180555555556</v>
      </c>
      <c r="F661" s="20">
        <v>0</v>
      </c>
      <c r="G661" s="16">
        <v>0.78500000000000003</v>
      </c>
      <c r="H661" s="16">
        <v>31</v>
      </c>
      <c r="I661" s="21">
        <f t="shared" si="71"/>
        <v>45188.619618055556</v>
      </c>
      <c r="J661" s="25">
        <f>VLOOKUP(I661,baro!$A$2:$F$1599,5,TRUE)</f>
        <v>0.75800000000000001</v>
      </c>
      <c r="K661" s="11">
        <f t="shared" si="68"/>
        <v>2.7000000000000024E-2</v>
      </c>
      <c r="L661" s="10">
        <f t="shared" si="69"/>
        <v>5.7000000000000023E-2</v>
      </c>
      <c r="M661" s="46"/>
    </row>
    <row r="662" spans="1:13" x14ac:dyDescent="0.4">
      <c r="A662" s="1">
        <f t="shared" si="67"/>
        <v>651</v>
      </c>
      <c r="B662" s="1">
        <f t="shared" si="70"/>
        <v>650.99999999802026</v>
      </c>
      <c r="C662" s="10">
        <f t="shared" si="72"/>
        <v>10.849999999967004</v>
      </c>
      <c r="D662" s="22">
        <v>45188</v>
      </c>
      <c r="E662" s="15">
        <v>0.61962962962962964</v>
      </c>
      <c r="F662" s="20">
        <v>0</v>
      </c>
      <c r="G662" s="16">
        <v>0.78300000000000003</v>
      </c>
      <c r="H662" s="16">
        <v>31</v>
      </c>
      <c r="I662" s="21">
        <f t="shared" si="71"/>
        <v>45188.619629629633</v>
      </c>
      <c r="J662" s="25">
        <f>VLOOKUP(I662,baro!$A$2:$F$1599,5,TRUE)</f>
        <v>0.75800000000000001</v>
      </c>
      <c r="K662" s="11">
        <f t="shared" si="68"/>
        <v>2.5000000000000022E-2</v>
      </c>
      <c r="L662" s="10">
        <f t="shared" si="69"/>
        <v>5.5000000000000021E-2</v>
      </c>
      <c r="M662" s="46"/>
    </row>
    <row r="663" spans="1:13" x14ac:dyDescent="0.4">
      <c r="A663" s="1">
        <f t="shared" si="67"/>
        <v>652</v>
      </c>
      <c r="B663" s="1">
        <f t="shared" si="70"/>
        <v>651.99999999801719</v>
      </c>
      <c r="C663" s="10">
        <f t="shared" si="72"/>
        <v>10.86666666663362</v>
      </c>
      <c r="D663" s="22">
        <v>45188</v>
      </c>
      <c r="E663" s="15">
        <v>0.61964120370370368</v>
      </c>
      <c r="F663" s="20">
        <v>0</v>
      </c>
      <c r="G663" s="16">
        <v>0.78300000000000003</v>
      </c>
      <c r="H663" s="16">
        <v>31</v>
      </c>
      <c r="I663" s="21">
        <f t="shared" si="71"/>
        <v>45188.619641203702</v>
      </c>
      <c r="J663" s="25">
        <f>VLOOKUP(I663,baro!$A$2:$F$1599,5,TRUE)</f>
        <v>0.75800000000000001</v>
      </c>
      <c r="K663" s="11">
        <f t="shared" si="68"/>
        <v>2.5000000000000022E-2</v>
      </c>
      <c r="L663" s="10">
        <f t="shared" si="69"/>
        <v>5.5000000000000021E-2</v>
      </c>
      <c r="M663" s="46"/>
    </row>
    <row r="664" spans="1:13" x14ac:dyDescent="0.4">
      <c r="A664" s="1">
        <f t="shared" si="67"/>
        <v>653</v>
      </c>
      <c r="B664" s="1">
        <f t="shared" si="70"/>
        <v>652.99999999801412</v>
      </c>
      <c r="C664" s="10">
        <f t="shared" si="72"/>
        <v>10.883333333300236</v>
      </c>
      <c r="D664" s="22">
        <v>45188</v>
      </c>
      <c r="E664" s="15">
        <v>0.61965277777777772</v>
      </c>
      <c r="F664" s="20">
        <v>0</v>
      </c>
      <c r="G664" s="16">
        <v>0.78300000000000003</v>
      </c>
      <c r="H664" s="16">
        <v>31</v>
      </c>
      <c r="I664" s="21">
        <f t="shared" si="71"/>
        <v>45188.619652777779</v>
      </c>
      <c r="J664" s="25">
        <f>VLOOKUP(I664,baro!$A$2:$F$1599,5,TRUE)</f>
        <v>0.75800000000000001</v>
      </c>
      <c r="K664" s="11">
        <f t="shared" si="68"/>
        <v>2.5000000000000022E-2</v>
      </c>
      <c r="L664" s="10">
        <f t="shared" si="69"/>
        <v>5.5000000000000021E-2</v>
      </c>
      <c r="M664" s="46"/>
    </row>
    <row r="665" spans="1:13" x14ac:dyDescent="0.4">
      <c r="A665" s="1">
        <f t="shared" si="67"/>
        <v>654</v>
      </c>
      <c r="B665" s="1">
        <f t="shared" si="70"/>
        <v>653.99999999801116</v>
      </c>
      <c r="C665" s="10">
        <f t="shared" si="72"/>
        <v>10.899999999966854</v>
      </c>
      <c r="D665" s="22">
        <v>45188</v>
      </c>
      <c r="E665" s="15">
        <v>0.61966435185185187</v>
      </c>
      <c r="F665" s="20">
        <v>0</v>
      </c>
      <c r="G665" s="16">
        <v>0.78200000000000003</v>
      </c>
      <c r="H665" s="16">
        <v>31</v>
      </c>
      <c r="I665" s="21">
        <f t="shared" si="71"/>
        <v>45188.619664351849</v>
      </c>
      <c r="J665" s="25">
        <f>VLOOKUP(I665,baro!$A$2:$F$1599,5,TRUE)</f>
        <v>0.75800000000000001</v>
      </c>
      <c r="K665" s="11">
        <f t="shared" si="68"/>
        <v>2.4000000000000021E-2</v>
      </c>
      <c r="L665" s="10">
        <f t="shared" si="69"/>
        <v>5.400000000000002E-2</v>
      </c>
      <c r="M665" s="46"/>
    </row>
    <row r="666" spans="1:13" x14ac:dyDescent="0.4">
      <c r="A666" s="1">
        <f t="shared" si="67"/>
        <v>655</v>
      </c>
      <c r="B666" s="1">
        <f t="shared" si="70"/>
        <v>654.99999999800809</v>
      </c>
      <c r="C666" s="10">
        <f t="shared" si="72"/>
        <v>10.916666666633468</v>
      </c>
      <c r="D666" s="22">
        <v>45188</v>
      </c>
      <c r="E666" s="15">
        <v>0.61967592592592591</v>
      </c>
      <c r="F666" s="20">
        <v>0</v>
      </c>
      <c r="G666" s="16">
        <v>0.78200000000000003</v>
      </c>
      <c r="H666" s="16">
        <v>31</v>
      </c>
      <c r="I666" s="21">
        <f t="shared" si="71"/>
        <v>45188.619675925926</v>
      </c>
      <c r="J666" s="25">
        <f>VLOOKUP(I666,baro!$A$2:$F$1599,5,TRUE)</f>
        <v>0.75800000000000001</v>
      </c>
      <c r="K666" s="11">
        <f t="shared" si="68"/>
        <v>2.4000000000000021E-2</v>
      </c>
      <c r="L666" s="10">
        <f t="shared" si="69"/>
        <v>5.400000000000002E-2</v>
      </c>
      <c r="M666" s="46"/>
    </row>
    <row r="667" spans="1:13" x14ac:dyDescent="0.4">
      <c r="A667" s="1">
        <f t="shared" si="67"/>
        <v>656</v>
      </c>
      <c r="B667" s="1">
        <f t="shared" si="70"/>
        <v>655.99999999800502</v>
      </c>
      <c r="C667" s="10">
        <f t="shared" si="72"/>
        <v>10.933333333300084</v>
      </c>
      <c r="D667" s="22">
        <v>45188</v>
      </c>
      <c r="E667" s="15">
        <v>0.61968750000000006</v>
      </c>
      <c r="F667" s="20">
        <v>0</v>
      </c>
      <c r="G667" s="16">
        <v>0.78200000000000003</v>
      </c>
      <c r="H667" s="16">
        <v>31</v>
      </c>
      <c r="I667" s="21">
        <f t="shared" si="71"/>
        <v>45188.619687500002</v>
      </c>
      <c r="J667" s="25">
        <f>VLOOKUP(I667,baro!$A$2:$F$1599,5,TRUE)</f>
        <v>0.75800000000000001</v>
      </c>
      <c r="K667" s="11">
        <f t="shared" si="68"/>
        <v>2.4000000000000021E-2</v>
      </c>
      <c r="L667" s="10">
        <f t="shared" si="69"/>
        <v>5.400000000000002E-2</v>
      </c>
      <c r="M667" s="46"/>
    </row>
    <row r="668" spans="1:13" x14ac:dyDescent="0.4">
      <c r="A668" s="1">
        <f t="shared" si="67"/>
        <v>657</v>
      </c>
      <c r="B668" s="1">
        <f t="shared" si="70"/>
        <v>656.99999999800195</v>
      </c>
      <c r="C668" s="10">
        <f t="shared" si="72"/>
        <v>10.9499999999667</v>
      </c>
      <c r="D668" s="22">
        <v>45188</v>
      </c>
      <c r="E668" s="15">
        <v>0.6196990740740741</v>
      </c>
      <c r="F668" s="20">
        <v>0</v>
      </c>
      <c r="G668" s="16">
        <v>0.78</v>
      </c>
      <c r="H668" s="16">
        <v>31</v>
      </c>
      <c r="I668" s="21">
        <f t="shared" si="71"/>
        <v>45188.619699074072</v>
      </c>
      <c r="J668" s="25">
        <f>VLOOKUP(I668,baro!$A$2:$F$1599,5,TRUE)</f>
        <v>0.75800000000000001</v>
      </c>
      <c r="K668" s="11">
        <f t="shared" si="68"/>
        <v>2.200000000000002E-2</v>
      </c>
      <c r="L668" s="10">
        <f t="shared" si="69"/>
        <v>5.2000000000000018E-2</v>
      </c>
      <c r="M668" s="46"/>
    </row>
    <row r="669" spans="1:13" x14ac:dyDescent="0.4">
      <c r="A669" s="1">
        <f t="shared" si="67"/>
        <v>658</v>
      </c>
      <c r="B669" s="1">
        <f t="shared" si="70"/>
        <v>657.99999999799888</v>
      </c>
      <c r="C669" s="10">
        <f t="shared" si="72"/>
        <v>10.966666666633314</v>
      </c>
      <c r="D669" s="22">
        <v>45188</v>
      </c>
      <c r="E669" s="15">
        <v>0.61971064814814814</v>
      </c>
      <c r="F669" s="20">
        <v>0</v>
      </c>
      <c r="G669" s="16">
        <v>0.78</v>
      </c>
      <c r="H669" s="16">
        <v>31</v>
      </c>
      <c r="I669" s="21">
        <f t="shared" si="71"/>
        <v>45188.619710648149</v>
      </c>
      <c r="J669" s="25">
        <f>VLOOKUP(I669,baro!$A$2:$F$1599,5,TRUE)</f>
        <v>0.75800000000000001</v>
      </c>
      <c r="K669" s="11">
        <f t="shared" si="68"/>
        <v>2.200000000000002E-2</v>
      </c>
      <c r="L669" s="10">
        <f t="shared" si="69"/>
        <v>5.2000000000000018E-2</v>
      </c>
      <c r="M669" s="46"/>
    </row>
    <row r="670" spans="1:13" x14ac:dyDescent="0.4">
      <c r="A670" s="1">
        <f t="shared" si="67"/>
        <v>659</v>
      </c>
      <c r="B670" s="1">
        <f t="shared" si="70"/>
        <v>658.99999999799593</v>
      </c>
      <c r="C670" s="10">
        <f t="shared" si="72"/>
        <v>10.983333333299932</v>
      </c>
      <c r="D670" s="22">
        <v>45188</v>
      </c>
      <c r="E670" s="15">
        <v>0.61972222222222217</v>
      </c>
      <c r="F670" s="20">
        <v>0</v>
      </c>
      <c r="G670" s="16">
        <v>0.78</v>
      </c>
      <c r="H670" s="16">
        <v>31</v>
      </c>
      <c r="I670" s="21">
        <f t="shared" si="71"/>
        <v>45188.619722222225</v>
      </c>
      <c r="J670" s="25">
        <f>VLOOKUP(I670,baro!$A$2:$F$1599,5,TRUE)</f>
        <v>0.75800000000000001</v>
      </c>
      <c r="K670" s="11">
        <f t="shared" si="68"/>
        <v>2.200000000000002E-2</v>
      </c>
      <c r="L670" s="10">
        <f t="shared" si="69"/>
        <v>5.2000000000000018E-2</v>
      </c>
      <c r="M670" s="46"/>
    </row>
    <row r="671" spans="1:13" x14ac:dyDescent="0.4">
      <c r="A671" s="1">
        <f t="shared" si="67"/>
        <v>660</v>
      </c>
      <c r="B671" s="1">
        <f t="shared" si="70"/>
        <v>659.99999999799286</v>
      </c>
      <c r="C671" s="10">
        <f t="shared" si="72"/>
        <v>10.999999999966548</v>
      </c>
      <c r="D671" s="22">
        <v>45188</v>
      </c>
      <c r="E671" s="15">
        <v>0.61973379629629632</v>
      </c>
      <c r="F671" s="20">
        <v>0</v>
      </c>
      <c r="G671" s="16">
        <v>0.77900000000000003</v>
      </c>
      <c r="H671" s="16">
        <v>31</v>
      </c>
      <c r="I671" s="21">
        <f t="shared" si="71"/>
        <v>45188.619733796295</v>
      </c>
      <c r="J671" s="25">
        <f>VLOOKUP(I671,baro!$A$2:$F$1599,5,TRUE)</f>
        <v>0.75800000000000001</v>
      </c>
      <c r="K671" s="11">
        <f t="shared" si="68"/>
        <v>2.1000000000000019E-2</v>
      </c>
      <c r="L671" s="10">
        <f t="shared" si="69"/>
        <v>5.1000000000000018E-2</v>
      </c>
      <c r="M671" s="46"/>
    </row>
    <row r="672" spans="1:13" x14ac:dyDescent="0.4">
      <c r="A672" s="1">
        <f t="shared" si="67"/>
        <v>661</v>
      </c>
      <c r="B672" s="1">
        <f t="shared" si="70"/>
        <v>660.99999999798979</v>
      </c>
      <c r="C672" s="10">
        <f t="shared" si="72"/>
        <v>11.016666666633164</v>
      </c>
      <c r="D672" s="22">
        <v>45188</v>
      </c>
      <c r="E672" s="15">
        <v>0.61974537037037036</v>
      </c>
      <c r="F672" s="20">
        <v>0</v>
      </c>
      <c r="G672" s="16">
        <v>0.77900000000000003</v>
      </c>
      <c r="H672" s="16">
        <v>31</v>
      </c>
      <c r="I672" s="21">
        <f t="shared" si="71"/>
        <v>45188.619745370372</v>
      </c>
      <c r="J672" s="25">
        <f>VLOOKUP(I672,baro!$A$2:$F$1599,5,TRUE)</f>
        <v>0.75800000000000001</v>
      </c>
      <c r="K672" s="11">
        <f t="shared" si="68"/>
        <v>2.1000000000000019E-2</v>
      </c>
      <c r="L672" s="10">
        <f t="shared" si="69"/>
        <v>5.1000000000000018E-2</v>
      </c>
      <c r="M672" s="46"/>
    </row>
    <row r="673" spans="1:13" x14ac:dyDescent="0.4">
      <c r="A673" s="1">
        <f t="shared" si="67"/>
        <v>662</v>
      </c>
      <c r="B673" s="1">
        <f t="shared" si="70"/>
        <v>661.99999999798683</v>
      </c>
      <c r="C673" s="10">
        <f t="shared" si="72"/>
        <v>11.033333333299781</v>
      </c>
      <c r="D673" s="22">
        <v>45188</v>
      </c>
      <c r="E673" s="15">
        <v>0.61975694444444451</v>
      </c>
      <c r="F673" s="20">
        <v>0</v>
      </c>
      <c r="G673" s="16">
        <v>0.77900000000000003</v>
      </c>
      <c r="H673" s="16">
        <v>31</v>
      </c>
      <c r="I673" s="21">
        <f t="shared" si="71"/>
        <v>45188.619756944441</v>
      </c>
      <c r="J673" s="25">
        <f>VLOOKUP(I673,baro!$A$2:$F$1599,5,TRUE)</f>
        <v>0.75800000000000001</v>
      </c>
      <c r="K673" s="11">
        <f t="shared" si="68"/>
        <v>2.1000000000000019E-2</v>
      </c>
      <c r="L673" s="10">
        <f t="shared" si="69"/>
        <v>5.1000000000000018E-2</v>
      </c>
      <c r="M673" s="46"/>
    </row>
    <row r="674" spans="1:13" x14ac:dyDescent="0.4">
      <c r="A674" s="1">
        <f t="shared" si="67"/>
        <v>663</v>
      </c>
      <c r="B674" s="1">
        <f t="shared" si="70"/>
        <v>662.99999999798376</v>
      </c>
      <c r="C674" s="10">
        <f t="shared" si="72"/>
        <v>11.049999999966396</v>
      </c>
      <c r="D674" s="22">
        <v>45188</v>
      </c>
      <c r="E674" s="15">
        <v>0.61976851851851855</v>
      </c>
      <c r="F674" s="20">
        <v>0</v>
      </c>
      <c r="G674" s="16">
        <v>0.77900000000000003</v>
      </c>
      <c r="H674" s="16">
        <v>31</v>
      </c>
      <c r="I674" s="21">
        <f t="shared" si="71"/>
        <v>45188.619768518518</v>
      </c>
      <c r="J674" s="25">
        <f>VLOOKUP(I674,baro!$A$2:$F$1599,5,TRUE)</f>
        <v>0.75800000000000001</v>
      </c>
      <c r="K674" s="11">
        <f t="shared" si="68"/>
        <v>2.1000000000000019E-2</v>
      </c>
      <c r="L674" s="10">
        <f t="shared" si="69"/>
        <v>5.1000000000000018E-2</v>
      </c>
      <c r="M674" s="46"/>
    </row>
    <row r="675" spans="1:13" x14ac:dyDescent="0.4">
      <c r="A675" s="1">
        <f t="shared" si="67"/>
        <v>664</v>
      </c>
      <c r="B675" s="1">
        <f t="shared" si="70"/>
        <v>663.99999999798069</v>
      </c>
      <c r="C675" s="10">
        <f t="shared" si="72"/>
        <v>11.066666666633012</v>
      </c>
      <c r="D675" s="22">
        <v>45188</v>
      </c>
      <c r="E675" s="15">
        <v>0.61978009259259259</v>
      </c>
      <c r="F675" s="20">
        <v>0</v>
      </c>
      <c r="G675" s="16">
        <v>0.77700000000000002</v>
      </c>
      <c r="H675" s="16">
        <v>31</v>
      </c>
      <c r="I675" s="21">
        <f t="shared" si="71"/>
        <v>45188.619780092595</v>
      </c>
      <c r="J675" s="25">
        <f>VLOOKUP(I675,baro!$A$2:$F$1599,5,TRUE)</f>
        <v>0.75800000000000001</v>
      </c>
      <c r="K675" s="11">
        <f t="shared" si="68"/>
        <v>1.9000000000000017E-2</v>
      </c>
      <c r="L675" s="10">
        <f t="shared" si="69"/>
        <v>4.9000000000000016E-2</v>
      </c>
      <c r="M675" s="46"/>
    </row>
    <row r="676" spans="1:13" x14ac:dyDescent="0.4">
      <c r="A676" s="1">
        <f t="shared" si="67"/>
        <v>665</v>
      </c>
      <c r="B676" s="1">
        <f t="shared" si="70"/>
        <v>664.99999999797762</v>
      </c>
      <c r="C676" s="10">
        <f t="shared" si="72"/>
        <v>11.083333333299628</v>
      </c>
      <c r="D676" s="22">
        <v>45188</v>
      </c>
      <c r="E676" s="15">
        <v>0.61979166666666663</v>
      </c>
      <c r="F676" s="20">
        <v>0</v>
      </c>
      <c r="G676" s="16">
        <v>0.77700000000000002</v>
      </c>
      <c r="H676" s="16">
        <v>31</v>
      </c>
      <c r="I676" s="21">
        <f t="shared" si="71"/>
        <v>45188.619791666664</v>
      </c>
      <c r="J676" s="25">
        <f>VLOOKUP(I676,baro!$A$2:$F$1599,5,TRUE)</f>
        <v>0.75800000000000001</v>
      </c>
      <c r="K676" s="11">
        <f t="shared" si="68"/>
        <v>1.9000000000000017E-2</v>
      </c>
      <c r="L676" s="10">
        <f t="shared" si="69"/>
        <v>4.9000000000000016E-2</v>
      </c>
      <c r="M676" s="46"/>
    </row>
    <row r="677" spans="1:13" x14ac:dyDescent="0.4">
      <c r="A677" s="1">
        <f t="shared" si="67"/>
        <v>666</v>
      </c>
      <c r="B677" s="1">
        <f t="shared" si="70"/>
        <v>665.99999999797456</v>
      </c>
      <c r="C677" s="10">
        <f t="shared" si="72"/>
        <v>11.099999999966242</v>
      </c>
      <c r="D677" s="22">
        <v>45188</v>
      </c>
      <c r="E677" s="15">
        <v>0.61980324074074067</v>
      </c>
      <c r="F677" s="20">
        <v>0</v>
      </c>
      <c r="G677" s="16">
        <v>0.77700000000000002</v>
      </c>
      <c r="H677" s="16">
        <v>31</v>
      </c>
      <c r="I677" s="21">
        <f t="shared" si="71"/>
        <v>45188.619803240741</v>
      </c>
      <c r="J677" s="25">
        <f>VLOOKUP(I677,baro!$A$2:$F$1599,5,TRUE)</f>
        <v>0.75800000000000001</v>
      </c>
      <c r="K677" s="11">
        <f t="shared" si="68"/>
        <v>1.9000000000000017E-2</v>
      </c>
      <c r="L677" s="10">
        <f t="shared" si="69"/>
        <v>4.9000000000000016E-2</v>
      </c>
      <c r="M677" s="46"/>
    </row>
    <row r="678" spans="1:13" x14ac:dyDescent="0.4">
      <c r="A678" s="1">
        <f t="shared" ref="A678:A741" si="73">A677+1</f>
        <v>667</v>
      </c>
      <c r="B678" s="1">
        <f t="shared" si="70"/>
        <v>666.9999999979716</v>
      </c>
      <c r="C678" s="10">
        <f t="shared" si="72"/>
        <v>11.11666666663286</v>
      </c>
      <c r="D678" s="22">
        <v>45188</v>
      </c>
      <c r="E678" s="15">
        <v>0.61981481481481482</v>
      </c>
      <c r="F678" s="20">
        <v>0</v>
      </c>
      <c r="G678" s="16">
        <v>0.77600000000000002</v>
      </c>
      <c r="H678" s="16">
        <v>31</v>
      </c>
      <c r="I678" s="21">
        <f t="shared" si="71"/>
        <v>45188.619814814818</v>
      </c>
      <c r="J678" s="25">
        <f>VLOOKUP(I678,baro!$A$2:$F$1599,5,TRUE)</f>
        <v>0.75800000000000001</v>
      </c>
      <c r="K678" s="11">
        <f t="shared" si="68"/>
        <v>1.8000000000000016E-2</v>
      </c>
      <c r="L678" s="10">
        <f t="shared" si="69"/>
        <v>4.8000000000000015E-2</v>
      </c>
      <c r="M678" s="46"/>
    </row>
    <row r="679" spans="1:13" x14ac:dyDescent="0.4">
      <c r="A679" s="1">
        <f t="shared" si="73"/>
        <v>668</v>
      </c>
      <c r="B679" s="1">
        <f t="shared" si="70"/>
        <v>667.99999999796853</v>
      </c>
      <c r="C679" s="10">
        <f t="shared" si="72"/>
        <v>11.133333333299475</v>
      </c>
      <c r="D679" s="22">
        <v>45188</v>
      </c>
      <c r="E679" s="15">
        <v>0.61982638888888886</v>
      </c>
      <c r="F679" s="20">
        <v>0</v>
      </c>
      <c r="G679" s="16">
        <v>0.77600000000000002</v>
      </c>
      <c r="H679" s="16">
        <v>31</v>
      </c>
      <c r="I679" s="21">
        <f t="shared" si="71"/>
        <v>45188.619826388887</v>
      </c>
      <c r="J679" s="25">
        <f>VLOOKUP(I679,baro!$A$2:$F$1599,5,TRUE)</f>
        <v>0.75800000000000001</v>
      </c>
      <c r="K679" s="11">
        <f t="shared" si="68"/>
        <v>1.8000000000000016E-2</v>
      </c>
      <c r="L679" s="10">
        <f t="shared" si="69"/>
        <v>4.8000000000000015E-2</v>
      </c>
      <c r="M679" s="46"/>
    </row>
    <row r="680" spans="1:13" x14ac:dyDescent="0.4">
      <c r="A680" s="1">
        <f t="shared" si="73"/>
        <v>669</v>
      </c>
      <c r="B680" s="1">
        <f t="shared" si="70"/>
        <v>668.99999999796546</v>
      </c>
      <c r="C680" s="10">
        <f t="shared" si="72"/>
        <v>11.149999999966091</v>
      </c>
      <c r="D680" s="22">
        <v>45188</v>
      </c>
      <c r="E680" s="15">
        <v>0.61983796296296301</v>
      </c>
      <c r="F680" s="20">
        <v>0</v>
      </c>
      <c r="G680" s="16">
        <v>0.77600000000000002</v>
      </c>
      <c r="H680" s="16">
        <v>31</v>
      </c>
      <c r="I680" s="21">
        <f t="shared" si="71"/>
        <v>45188.619837962964</v>
      </c>
      <c r="J680" s="25">
        <f>VLOOKUP(I680,baro!$A$2:$F$1599,5,TRUE)</f>
        <v>0.75800000000000001</v>
      </c>
      <c r="K680" s="11">
        <f t="shared" si="68"/>
        <v>1.8000000000000016E-2</v>
      </c>
      <c r="L680" s="10">
        <f t="shared" si="69"/>
        <v>4.8000000000000015E-2</v>
      </c>
      <c r="M680" s="46"/>
    </row>
    <row r="681" spans="1:13" x14ac:dyDescent="0.4">
      <c r="A681" s="1">
        <f t="shared" si="73"/>
        <v>670</v>
      </c>
      <c r="B681" s="1">
        <f t="shared" si="70"/>
        <v>669.9999999979625</v>
      </c>
      <c r="C681" s="10">
        <f t="shared" si="72"/>
        <v>11.166666666632709</v>
      </c>
      <c r="D681" s="22">
        <v>45188</v>
      </c>
      <c r="E681" s="15">
        <v>0.61984953703703705</v>
      </c>
      <c r="F681" s="20">
        <v>0</v>
      </c>
      <c r="G681" s="16">
        <v>0.77600000000000002</v>
      </c>
      <c r="H681" s="16">
        <v>31</v>
      </c>
      <c r="I681" s="21">
        <f t="shared" si="71"/>
        <v>45188.619849537034</v>
      </c>
      <c r="J681" s="25">
        <f>VLOOKUP(I681,baro!$A$2:$F$1599,5,TRUE)</f>
        <v>0.75800000000000001</v>
      </c>
      <c r="K681" s="11">
        <f t="shared" si="68"/>
        <v>1.8000000000000016E-2</v>
      </c>
      <c r="L681" s="10">
        <f t="shared" si="69"/>
        <v>4.8000000000000015E-2</v>
      </c>
      <c r="M681" s="46"/>
    </row>
    <row r="682" spans="1:13" x14ac:dyDescent="0.4">
      <c r="A682" s="1">
        <f t="shared" si="73"/>
        <v>671</v>
      </c>
      <c r="B682" s="1">
        <f t="shared" si="70"/>
        <v>670.99999999795943</v>
      </c>
      <c r="C682" s="10">
        <f t="shared" si="72"/>
        <v>11.183333333299323</v>
      </c>
      <c r="D682" s="22">
        <v>45188</v>
      </c>
      <c r="E682" s="15">
        <v>0.61986111111111108</v>
      </c>
      <c r="F682" s="20">
        <v>0</v>
      </c>
      <c r="G682" s="16">
        <v>0.77400000000000002</v>
      </c>
      <c r="H682" s="16">
        <v>31</v>
      </c>
      <c r="I682" s="21">
        <f t="shared" si="71"/>
        <v>45188.61986111111</v>
      </c>
      <c r="J682" s="25">
        <f>VLOOKUP(I682,baro!$A$2:$F$1599,5,TRUE)</f>
        <v>0.75800000000000001</v>
      </c>
      <c r="K682" s="11">
        <f t="shared" si="68"/>
        <v>1.6000000000000014E-2</v>
      </c>
      <c r="L682" s="10">
        <f t="shared" si="69"/>
        <v>4.6000000000000013E-2</v>
      </c>
      <c r="M682" s="46"/>
    </row>
    <row r="683" spans="1:13" x14ac:dyDescent="0.4">
      <c r="A683" s="1">
        <f t="shared" si="73"/>
        <v>672</v>
      </c>
      <c r="B683" s="1">
        <f t="shared" si="70"/>
        <v>671.99999999795637</v>
      </c>
      <c r="C683" s="10">
        <f t="shared" si="72"/>
        <v>11.199999999965939</v>
      </c>
      <c r="D683" s="22">
        <v>45188</v>
      </c>
      <c r="E683" s="15">
        <v>0.61987268518518512</v>
      </c>
      <c r="F683" s="20">
        <v>0</v>
      </c>
      <c r="G683" s="16">
        <v>0.77400000000000002</v>
      </c>
      <c r="H683" s="16">
        <v>31</v>
      </c>
      <c r="I683" s="21">
        <f t="shared" si="71"/>
        <v>45188.619872685187</v>
      </c>
      <c r="J683" s="25">
        <f>VLOOKUP(I683,baro!$A$2:$F$1599,5,TRUE)</f>
        <v>0.75800000000000001</v>
      </c>
      <c r="K683" s="11">
        <f t="shared" si="68"/>
        <v>1.6000000000000014E-2</v>
      </c>
      <c r="L683" s="10">
        <f t="shared" si="69"/>
        <v>4.6000000000000013E-2</v>
      </c>
      <c r="M683" s="46"/>
    </row>
    <row r="684" spans="1:13" x14ac:dyDescent="0.4">
      <c r="A684" s="1">
        <f t="shared" si="73"/>
        <v>673</v>
      </c>
      <c r="B684" s="1">
        <f t="shared" si="70"/>
        <v>672.9999999979533</v>
      </c>
      <c r="C684" s="10">
        <f t="shared" si="72"/>
        <v>11.216666666632555</v>
      </c>
      <c r="D684" s="22">
        <v>45188</v>
      </c>
      <c r="E684" s="15">
        <v>0.61988425925925927</v>
      </c>
      <c r="F684" s="20">
        <v>0</v>
      </c>
      <c r="G684" s="16">
        <v>0.77400000000000002</v>
      </c>
      <c r="H684" s="16">
        <v>31</v>
      </c>
      <c r="I684" s="21">
        <f t="shared" si="71"/>
        <v>45188.619884259257</v>
      </c>
      <c r="J684" s="25">
        <f>VLOOKUP(I684,baro!$A$2:$F$1599,5,TRUE)</f>
        <v>0.75800000000000001</v>
      </c>
      <c r="K684" s="11">
        <f t="shared" si="68"/>
        <v>1.6000000000000014E-2</v>
      </c>
      <c r="L684" s="10">
        <f t="shared" si="69"/>
        <v>4.6000000000000013E-2</v>
      </c>
      <c r="M684" s="46"/>
    </row>
    <row r="685" spans="1:13" x14ac:dyDescent="0.4">
      <c r="A685" s="1">
        <f t="shared" si="73"/>
        <v>674</v>
      </c>
      <c r="B685" s="1">
        <f t="shared" si="70"/>
        <v>673.99999999795023</v>
      </c>
      <c r="C685" s="10">
        <f t="shared" si="72"/>
        <v>11.23333333329917</v>
      </c>
      <c r="D685" s="22">
        <v>45188</v>
      </c>
      <c r="E685" s="15">
        <v>0.61989583333333331</v>
      </c>
      <c r="F685" s="20">
        <v>0</v>
      </c>
      <c r="G685" s="16">
        <v>0.77300000000000002</v>
      </c>
      <c r="H685" s="16">
        <v>31</v>
      </c>
      <c r="I685" s="21">
        <f t="shared" si="71"/>
        <v>45188.619895833333</v>
      </c>
      <c r="J685" s="25">
        <f>VLOOKUP(I685,baro!$A$2:$F$1599,5,TRUE)</f>
        <v>0.75800000000000001</v>
      </c>
      <c r="K685" s="11">
        <f t="shared" si="68"/>
        <v>1.5000000000000013E-2</v>
      </c>
      <c r="L685" s="10">
        <f t="shared" si="69"/>
        <v>4.5000000000000012E-2</v>
      </c>
      <c r="M685" s="46"/>
    </row>
    <row r="686" spans="1:13" x14ac:dyDescent="0.4">
      <c r="A686" s="1">
        <f t="shared" si="73"/>
        <v>675</v>
      </c>
      <c r="B686" s="1">
        <f t="shared" si="70"/>
        <v>674.99999999794727</v>
      </c>
      <c r="C686" s="10">
        <f t="shared" si="72"/>
        <v>11.249999999965787</v>
      </c>
      <c r="D686" s="22">
        <v>45188</v>
      </c>
      <c r="E686" s="15">
        <v>0.61990740740740746</v>
      </c>
      <c r="F686" s="20">
        <v>0</v>
      </c>
      <c r="G686" s="16">
        <v>0.77300000000000002</v>
      </c>
      <c r="H686" s="16">
        <v>31</v>
      </c>
      <c r="I686" s="21">
        <f t="shared" si="71"/>
        <v>45188.61990740741</v>
      </c>
      <c r="J686" s="25">
        <f>VLOOKUP(I686,baro!$A$2:$F$1599,5,TRUE)</f>
        <v>0.75800000000000001</v>
      </c>
      <c r="K686" s="11">
        <f t="shared" si="68"/>
        <v>1.5000000000000013E-2</v>
      </c>
      <c r="L686" s="10">
        <f t="shared" si="69"/>
        <v>4.5000000000000012E-2</v>
      </c>
      <c r="M686" s="46"/>
    </row>
    <row r="687" spans="1:13" x14ac:dyDescent="0.4">
      <c r="A687" s="1">
        <f t="shared" si="73"/>
        <v>676</v>
      </c>
      <c r="B687" s="1">
        <f t="shared" si="70"/>
        <v>675.9999999979442</v>
      </c>
      <c r="C687" s="10">
        <f t="shared" si="72"/>
        <v>11.266666666632403</v>
      </c>
      <c r="D687" s="22">
        <v>45188</v>
      </c>
      <c r="E687" s="15">
        <v>0.6199189814814815</v>
      </c>
      <c r="F687" s="20">
        <v>0</v>
      </c>
      <c r="G687" s="16">
        <v>0.77300000000000002</v>
      </c>
      <c r="H687" s="16">
        <v>31</v>
      </c>
      <c r="I687" s="21">
        <f t="shared" si="71"/>
        <v>45188.61991898148</v>
      </c>
      <c r="J687" s="25">
        <f>VLOOKUP(I687,baro!$A$2:$F$1599,5,TRUE)</f>
        <v>0.75800000000000001</v>
      </c>
      <c r="K687" s="11">
        <f t="shared" si="68"/>
        <v>1.5000000000000013E-2</v>
      </c>
      <c r="L687" s="10">
        <f t="shared" si="69"/>
        <v>4.5000000000000012E-2</v>
      </c>
      <c r="M687" s="46"/>
    </row>
    <row r="688" spans="1:13" x14ac:dyDescent="0.4">
      <c r="A688" s="1">
        <f t="shared" si="73"/>
        <v>677</v>
      </c>
      <c r="B688" s="1">
        <f t="shared" si="70"/>
        <v>676.99999999794113</v>
      </c>
      <c r="C688" s="10">
        <f t="shared" si="72"/>
        <v>11.283333333299019</v>
      </c>
      <c r="D688" s="22">
        <v>45188</v>
      </c>
      <c r="E688" s="15">
        <v>0.61993055555555554</v>
      </c>
      <c r="F688" s="20">
        <v>0</v>
      </c>
      <c r="G688" s="16">
        <v>0.77100000000000002</v>
      </c>
      <c r="H688" s="16">
        <v>31</v>
      </c>
      <c r="I688" s="21">
        <f t="shared" si="71"/>
        <v>45188.619930555556</v>
      </c>
      <c r="J688" s="25">
        <f>VLOOKUP(I688,baro!$A$2:$F$1599,5,TRUE)</f>
        <v>0.75800000000000001</v>
      </c>
      <c r="K688" s="11">
        <f t="shared" si="68"/>
        <v>1.3000000000000012E-2</v>
      </c>
      <c r="L688" s="10">
        <f t="shared" si="69"/>
        <v>4.300000000000001E-2</v>
      </c>
      <c r="M688" s="46"/>
    </row>
    <row r="689" spans="1:13" x14ac:dyDescent="0.4">
      <c r="A689" s="1">
        <f t="shared" si="73"/>
        <v>678</v>
      </c>
      <c r="B689" s="1">
        <f t="shared" si="70"/>
        <v>677.99999999793818</v>
      </c>
      <c r="C689" s="10">
        <f t="shared" si="72"/>
        <v>11.299999999965637</v>
      </c>
      <c r="D689" s="22">
        <v>45188</v>
      </c>
      <c r="E689" s="15">
        <v>0.61994212962962958</v>
      </c>
      <c r="F689" s="20">
        <v>0</v>
      </c>
      <c r="G689" s="16">
        <v>0.77100000000000002</v>
      </c>
      <c r="H689" s="16">
        <v>31</v>
      </c>
      <c r="I689" s="21">
        <f t="shared" si="71"/>
        <v>45188.619942129626</v>
      </c>
      <c r="J689" s="25">
        <f>VLOOKUP(I689,baro!$A$2:$F$1599,5,TRUE)</f>
        <v>0.75800000000000001</v>
      </c>
      <c r="K689" s="11">
        <f t="shared" si="68"/>
        <v>1.3000000000000012E-2</v>
      </c>
      <c r="L689" s="10">
        <f t="shared" si="69"/>
        <v>4.300000000000001E-2</v>
      </c>
      <c r="M689" s="46"/>
    </row>
    <row r="690" spans="1:13" x14ac:dyDescent="0.4">
      <c r="A690" s="1">
        <f t="shared" si="73"/>
        <v>679</v>
      </c>
      <c r="B690" s="1">
        <f t="shared" si="70"/>
        <v>678.99999999793511</v>
      </c>
      <c r="C690" s="10">
        <f t="shared" si="72"/>
        <v>11.316666666632251</v>
      </c>
      <c r="D690" s="22">
        <v>45188</v>
      </c>
      <c r="E690" s="15">
        <v>0.61995370370370373</v>
      </c>
      <c r="F690" s="20">
        <v>0</v>
      </c>
      <c r="G690" s="16">
        <v>0.77100000000000002</v>
      </c>
      <c r="H690" s="16">
        <v>31</v>
      </c>
      <c r="I690" s="21">
        <f t="shared" si="71"/>
        <v>45188.619953703703</v>
      </c>
      <c r="J690" s="25">
        <f>VLOOKUP(I690,baro!$A$2:$F$1599,5,TRUE)</f>
        <v>0.75800000000000001</v>
      </c>
      <c r="K690" s="11">
        <f t="shared" si="68"/>
        <v>1.3000000000000012E-2</v>
      </c>
      <c r="L690" s="10">
        <f t="shared" si="69"/>
        <v>4.300000000000001E-2</v>
      </c>
      <c r="M690" s="46"/>
    </row>
    <row r="691" spans="1:13" x14ac:dyDescent="0.4">
      <c r="A691" s="1">
        <f t="shared" si="73"/>
        <v>680</v>
      </c>
      <c r="B691" s="1">
        <f t="shared" si="70"/>
        <v>679.99999999793204</v>
      </c>
      <c r="C691" s="10">
        <f t="shared" si="72"/>
        <v>11.333333333298867</v>
      </c>
      <c r="D691" s="22">
        <v>45188</v>
      </c>
      <c r="E691" s="15">
        <v>0.61996527777777777</v>
      </c>
      <c r="F691" s="20">
        <v>0</v>
      </c>
      <c r="G691" s="16">
        <v>0.77100000000000002</v>
      </c>
      <c r="H691" s="16">
        <v>31</v>
      </c>
      <c r="I691" s="21">
        <f t="shared" si="71"/>
        <v>45188.61996527778</v>
      </c>
      <c r="J691" s="25">
        <f>VLOOKUP(I691,baro!$A$2:$F$1599,5,TRUE)</f>
        <v>0.75800000000000001</v>
      </c>
      <c r="K691" s="11">
        <f t="shared" si="68"/>
        <v>1.3000000000000012E-2</v>
      </c>
      <c r="L691" s="10">
        <f t="shared" si="69"/>
        <v>4.300000000000001E-2</v>
      </c>
      <c r="M691" s="46"/>
    </row>
    <row r="692" spans="1:13" x14ac:dyDescent="0.4">
      <c r="A692" s="1">
        <f t="shared" si="73"/>
        <v>681</v>
      </c>
      <c r="B692" s="1">
        <f t="shared" si="70"/>
        <v>680.99999999792897</v>
      </c>
      <c r="C692" s="10">
        <f t="shared" si="72"/>
        <v>11.349999999965483</v>
      </c>
      <c r="D692" s="22">
        <v>45188</v>
      </c>
      <c r="E692" s="15">
        <v>0.61997685185185192</v>
      </c>
      <c r="F692" s="20">
        <v>0</v>
      </c>
      <c r="G692" s="16">
        <v>0.77</v>
      </c>
      <c r="H692" s="16">
        <v>31</v>
      </c>
      <c r="I692" s="21">
        <f t="shared" si="71"/>
        <v>45188.619976851849</v>
      </c>
      <c r="J692" s="25">
        <f>VLOOKUP(I692,baro!$A$2:$F$1599,5,TRUE)</f>
        <v>0.75800000000000001</v>
      </c>
      <c r="K692" s="11">
        <f t="shared" si="68"/>
        <v>1.2000000000000011E-2</v>
      </c>
      <c r="L692" s="10">
        <f t="shared" si="69"/>
        <v>4.200000000000001E-2</v>
      </c>
      <c r="M692" s="46"/>
    </row>
    <row r="693" spans="1:13" x14ac:dyDescent="0.4">
      <c r="A693" s="1">
        <f t="shared" si="73"/>
        <v>682</v>
      </c>
      <c r="B693" s="1">
        <f t="shared" si="70"/>
        <v>681.9999999979259</v>
      </c>
      <c r="C693" s="10">
        <f t="shared" si="72"/>
        <v>11.366666666632097</v>
      </c>
      <c r="D693" s="22">
        <v>45188</v>
      </c>
      <c r="E693" s="15">
        <v>0.61998842592592596</v>
      </c>
      <c r="F693" s="20">
        <v>0</v>
      </c>
      <c r="G693" s="16">
        <v>0.77</v>
      </c>
      <c r="H693" s="16">
        <v>31</v>
      </c>
      <c r="I693" s="21">
        <f t="shared" si="71"/>
        <v>45188.619988425926</v>
      </c>
      <c r="J693" s="25">
        <f>VLOOKUP(I693,baro!$A$2:$F$1599,5,TRUE)</f>
        <v>0.75800000000000001</v>
      </c>
      <c r="K693" s="11">
        <f t="shared" si="68"/>
        <v>1.2000000000000011E-2</v>
      </c>
      <c r="L693" s="10">
        <f t="shared" si="69"/>
        <v>4.200000000000001E-2</v>
      </c>
      <c r="M693" s="46"/>
    </row>
    <row r="694" spans="1:13" x14ac:dyDescent="0.4">
      <c r="A694" s="1">
        <f t="shared" si="73"/>
        <v>683</v>
      </c>
      <c r="B694" s="1">
        <f t="shared" si="70"/>
        <v>682.99999999792294</v>
      </c>
      <c r="C694" s="10">
        <f t="shared" si="72"/>
        <v>11.383333333298715</v>
      </c>
      <c r="D694" s="22">
        <v>45188</v>
      </c>
      <c r="E694" s="15">
        <v>0.62</v>
      </c>
      <c r="F694" s="20">
        <v>0</v>
      </c>
      <c r="G694" s="16">
        <v>0.77</v>
      </c>
      <c r="H694" s="16">
        <v>31</v>
      </c>
      <c r="I694" s="21">
        <f t="shared" si="71"/>
        <v>45188.62</v>
      </c>
      <c r="J694" s="25">
        <f>VLOOKUP(I694,baro!$A$2:$F$1599,5,TRUE)</f>
        <v>0.75800000000000001</v>
      </c>
      <c r="K694" s="11">
        <f t="shared" si="68"/>
        <v>1.2000000000000011E-2</v>
      </c>
      <c r="L694" s="10">
        <f t="shared" si="69"/>
        <v>4.200000000000001E-2</v>
      </c>
      <c r="M694" s="46"/>
    </row>
    <row r="695" spans="1:13" x14ac:dyDescent="0.4">
      <c r="A695" s="1">
        <f t="shared" si="73"/>
        <v>684</v>
      </c>
      <c r="B695" s="1">
        <f t="shared" si="70"/>
        <v>683.99999999791987</v>
      </c>
      <c r="C695" s="10">
        <f t="shared" si="72"/>
        <v>11.399999999965331</v>
      </c>
      <c r="D695" s="22">
        <v>45188</v>
      </c>
      <c r="E695" s="15">
        <v>0.62001157407407403</v>
      </c>
      <c r="F695" s="20">
        <v>0</v>
      </c>
      <c r="G695" s="16">
        <v>0.76800000000000002</v>
      </c>
      <c r="H695" s="16">
        <v>31</v>
      </c>
      <c r="I695" s="21">
        <f t="shared" si="71"/>
        <v>45188.620011574072</v>
      </c>
      <c r="J695" s="25">
        <f>VLOOKUP(I695,baro!$A$2:$F$1599,5,TRUE)</f>
        <v>0.75800000000000001</v>
      </c>
      <c r="K695" s="11">
        <f t="shared" si="68"/>
        <v>1.0000000000000009E-2</v>
      </c>
      <c r="L695" s="10">
        <f t="shared" si="69"/>
        <v>4.0000000000000008E-2</v>
      </c>
      <c r="M695" s="46"/>
    </row>
    <row r="696" spans="1:13" x14ac:dyDescent="0.4">
      <c r="A696" s="1">
        <f t="shared" si="73"/>
        <v>685</v>
      </c>
      <c r="B696" s="1">
        <f t="shared" si="70"/>
        <v>684.9999999979168</v>
      </c>
      <c r="C696" s="10">
        <f t="shared" si="72"/>
        <v>11.416666666631947</v>
      </c>
      <c r="D696" s="22">
        <v>45188</v>
      </c>
      <c r="E696" s="15">
        <v>0.62002314814814818</v>
      </c>
      <c r="F696" s="20">
        <v>0</v>
      </c>
      <c r="G696" s="16">
        <v>0.76800000000000002</v>
      </c>
      <c r="H696" s="16">
        <v>31</v>
      </c>
      <c r="I696" s="21">
        <f t="shared" si="71"/>
        <v>45188.620023148149</v>
      </c>
      <c r="J696" s="25">
        <f>VLOOKUP(I696,baro!$A$2:$F$1599,5,TRUE)</f>
        <v>0.75800000000000001</v>
      </c>
      <c r="K696" s="11">
        <f t="shared" si="68"/>
        <v>1.0000000000000009E-2</v>
      </c>
      <c r="L696" s="10">
        <f t="shared" si="69"/>
        <v>4.0000000000000008E-2</v>
      </c>
      <c r="M696" s="46"/>
    </row>
    <row r="697" spans="1:13" x14ac:dyDescent="0.4">
      <c r="A697" s="1">
        <f t="shared" si="73"/>
        <v>686</v>
      </c>
      <c r="B697" s="1">
        <f t="shared" si="70"/>
        <v>685.99999999791385</v>
      </c>
      <c r="C697" s="10">
        <f t="shared" si="72"/>
        <v>11.433333333298565</v>
      </c>
      <c r="D697" s="22">
        <v>45188</v>
      </c>
      <c r="E697" s="15">
        <v>0.62003472222222222</v>
      </c>
      <c r="F697" s="20">
        <v>0</v>
      </c>
      <c r="G697" s="16">
        <v>0.76800000000000002</v>
      </c>
      <c r="H697" s="16">
        <v>31</v>
      </c>
      <c r="I697" s="21">
        <f t="shared" si="71"/>
        <v>45188.620034722226</v>
      </c>
      <c r="J697" s="25">
        <f>VLOOKUP(I697,baro!$A$2:$F$1599,5,TRUE)</f>
        <v>0.75800000000000001</v>
      </c>
      <c r="K697" s="11">
        <f t="shared" si="68"/>
        <v>1.0000000000000009E-2</v>
      </c>
      <c r="L697" s="10">
        <f t="shared" si="69"/>
        <v>4.0000000000000008E-2</v>
      </c>
      <c r="M697" s="46"/>
    </row>
    <row r="698" spans="1:13" x14ac:dyDescent="0.4">
      <c r="A698" s="1">
        <f t="shared" si="73"/>
        <v>687</v>
      </c>
      <c r="B698" s="1">
        <f t="shared" si="70"/>
        <v>686.99999999791078</v>
      </c>
      <c r="C698" s="10">
        <f t="shared" si="72"/>
        <v>11.449999999965179</v>
      </c>
      <c r="D698" s="22">
        <v>45188</v>
      </c>
      <c r="E698" s="15">
        <v>0.62004629629629626</v>
      </c>
      <c r="F698" s="20">
        <v>0</v>
      </c>
      <c r="G698" s="16">
        <v>0.76800000000000002</v>
      </c>
      <c r="H698" s="16">
        <v>31</v>
      </c>
      <c r="I698" s="21">
        <f t="shared" si="71"/>
        <v>45188.620046296295</v>
      </c>
      <c r="J698" s="25">
        <f>VLOOKUP(I698,baro!$A$2:$F$1599,5,TRUE)</f>
        <v>0.75800000000000001</v>
      </c>
      <c r="K698" s="11">
        <f t="shared" ref="K698:K706" si="74">G698-J698</f>
        <v>1.0000000000000009E-2</v>
      </c>
      <c r="L698" s="10">
        <f t="shared" ref="L698:L706" si="75">IF(K698&lt;0,"-",$B$2+K698)</f>
        <v>4.0000000000000008E-2</v>
      </c>
      <c r="M698" s="46"/>
    </row>
    <row r="699" spans="1:13" x14ac:dyDescent="0.4">
      <c r="A699" s="1">
        <f t="shared" si="73"/>
        <v>688</v>
      </c>
      <c r="B699" s="1">
        <f t="shared" ref="B699:B706" si="76">A699*$F$3</f>
        <v>687.99999999790771</v>
      </c>
      <c r="C699" s="10">
        <f t="shared" si="72"/>
        <v>11.466666666631795</v>
      </c>
      <c r="D699" s="22">
        <v>45188</v>
      </c>
      <c r="E699" s="15">
        <v>0.62005787037037041</v>
      </c>
      <c r="F699" s="20">
        <v>0</v>
      </c>
      <c r="G699" s="16">
        <v>0.76800000000000002</v>
      </c>
      <c r="H699" s="16">
        <v>31</v>
      </c>
      <c r="I699" s="21">
        <f t="shared" ref="I699:I706" si="77">D699+E699+F699/24/60/60/1000</f>
        <v>45188.620057870372</v>
      </c>
      <c r="J699" s="25">
        <f>VLOOKUP(I699,baro!$A$2:$F$1599,5,TRUE)</f>
        <v>0.75800000000000001</v>
      </c>
      <c r="K699" s="11">
        <f t="shared" si="74"/>
        <v>1.0000000000000009E-2</v>
      </c>
      <c r="L699" s="10">
        <f t="shared" si="75"/>
        <v>4.0000000000000008E-2</v>
      </c>
      <c r="M699" s="46"/>
    </row>
    <row r="700" spans="1:13" x14ac:dyDescent="0.4">
      <c r="A700" s="1">
        <f t="shared" si="73"/>
        <v>689</v>
      </c>
      <c r="B700" s="1">
        <f t="shared" si="76"/>
        <v>688.99999999790464</v>
      </c>
      <c r="C700" s="10">
        <f t="shared" ref="C700:C763" si="78">B700/60</f>
        <v>11.483333333298411</v>
      </c>
      <c r="D700" s="22">
        <v>45188</v>
      </c>
      <c r="E700" s="15">
        <v>0.62006944444444445</v>
      </c>
      <c r="F700" s="20">
        <v>0</v>
      </c>
      <c r="G700" s="16">
        <v>0.76700000000000002</v>
      </c>
      <c r="H700" s="16">
        <v>31</v>
      </c>
      <c r="I700" s="21">
        <f t="shared" si="77"/>
        <v>45188.620069444441</v>
      </c>
      <c r="J700" s="25">
        <f>VLOOKUP(I700,baro!$A$2:$F$1599,5,TRUE)</f>
        <v>0.75800000000000001</v>
      </c>
      <c r="K700" s="11">
        <f t="shared" si="74"/>
        <v>9.000000000000008E-3</v>
      </c>
      <c r="L700" s="10">
        <f t="shared" si="75"/>
        <v>3.9000000000000007E-2</v>
      </c>
      <c r="M700" s="46"/>
    </row>
    <row r="701" spans="1:13" x14ac:dyDescent="0.4">
      <c r="A701" s="1">
        <f t="shared" si="73"/>
        <v>690</v>
      </c>
      <c r="B701" s="1">
        <f t="shared" si="76"/>
        <v>689.99999999790157</v>
      </c>
      <c r="C701" s="10">
        <f t="shared" si="78"/>
        <v>11.499999999965025</v>
      </c>
      <c r="D701" s="22">
        <v>45188</v>
      </c>
      <c r="E701" s="15">
        <v>0.62008101851851849</v>
      </c>
      <c r="F701" s="20">
        <v>0</v>
      </c>
      <c r="G701" s="16">
        <v>0.76700000000000002</v>
      </c>
      <c r="H701" s="16">
        <v>31</v>
      </c>
      <c r="I701" s="21">
        <f t="shared" si="77"/>
        <v>45188.620081018518</v>
      </c>
      <c r="J701" s="25">
        <f>VLOOKUP(I701,baro!$A$2:$F$1599,5,TRUE)</f>
        <v>0.75800000000000001</v>
      </c>
      <c r="K701" s="11">
        <f t="shared" si="74"/>
        <v>9.000000000000008E-3</v>
      </c>
      <c r="L701" s="10">
        <f t="shared" si="75"/>
        <v>3.9000000000000007E-2</v>
      </c>
      <c r="M701" s="46"/>
    </row>
    <row r="702" spans="1:13" x14ac:dyDescent="0.4">
      <c r="A702" s="1">
        <f t="shared" si="73"/>
        <v>691</v>
      </c>
      <c r="B702" s="1">
        <f t="shared" si="76"/>
        <v>690.99999999789861</v>
      </c>
      <c r="C702" s="10">
        <f t="shared" si="78"/>
        <v>11.516666666631643</v>
      </c>
      <c r="D702" s="22">
        <v>45188</v>
      </c>
      <c r="E702" s="15">
        <v>0.62009259259259253</v>
      </c>
      <c r="F702" s="20">
        <v>0</v>
      </c>
      <c r="G702" s="16">
        <v>0.76700000000000002</v>
      </c>
      <c r="H702" s="16">
        <v>31</v>
      </c>
      <c r="I702" s="21">
        <f t="shared" si="77"/>
        <v>45188.620092592595</v>
      </c>
      <c r="J702" s="25">
        <f>VLOOKUP(I702,baro!$A$2:$F$1599,5,TRUE)</f>
        <v>0.75800000000000001</v>
      </c>
      <c r="K702" s="11">
        <f t="shared" si="74"/>
        <v>9.000000000000008E-3</v>
      </c>
      <c r="L702" s="10">
        <f t="shared" si="75"/>
        <v>3.9000000000000007E-2</v>
      </c>
      <c r="M702" s="46"/>
    </row>
    <row r="703" spans="1:13" x14ac:dyDescent="0.4">
      <c r="A703" s="1">
        <f t="shared" si="73"/>
        <v>692</v>
      </c>
      <c r="B703" s="1">
        <f t="shared" si="76"/>
        <v>691.99999999789554</v>
      </c>
      <c r="C703" s="10">
        <f t="shared" si="78"/>
        <v>11.533333333298259</v>
      </c>
      <c r="D703" s="22">
        <v>45188</v>
      </c>
      <c r="E703" s="15">
        <v>0.62010416666666668</v>
      </c>
      <c r="F703" s="20">
        <v>0</v>
      </c>
      <c r="G703" s="16">
        <v>0.76500000000000001</v>
      </c>
      <c r="H703" s="16">
        <v>31</v>
      </c>
      <c r="I703" s="21">
        <f t="shared" si="77"/>
        <v>45188.620104166665</v>
      </c>
      <c r="J703" s="25">
        <f>VLOOKUP(I703,baro!$A$2:$F$1599,5,TRUE)</f>
        <v>0.75800000000000001</v>
      </c>
      <c r="K703" s="11">
        <f t="shared" si="74"/>
        <v>7.0000000000000062E-3</v>
      </c>
      <c r="L703" s="10">
        <f t="shared" si="75"/>
        <v>3.7000000000000005E-2</v>
      </c>
      <c r="M703" s="46"/>
    </row>
    <row r="704" spans="1:13" x14ac:dyDescent="0.4">
      <c r="A704" s="1">
        <f t="shared" si="73"/>
        <v>693</v>
      </c>
      <c r="B704" s="1">
        <f t="shared" si="76"/>
        <v>692.99999999789247</v>
      </c>
      <c r="C704" s="10">
        <f t="shared" si="78"/>
        <v>11.549999999964875</v>
      </c>
      <c r="D704" s="22">
        <v>45188</v>
      </c>
      <c r="E704" s="15">
        <v>0.62011574074074072</v>
      </c>
      <c r="F704" s="20">
        <v>0</v>
      </c>
      <c r="G704" s="16">
        <v>0.76500000000000001</v>
      </c>
      <c r="H704" s="16">
        <v>31</v>
      </c>
      <c r="I704" s="21">
        <f t="shared" si="77"/>
        <v>45188.620115740741</v>
      </c>
      <c r="J704" s="25">
        <f>VLOOKUP(I704,baro!$A$2:$F$1599,5,TRUE)</f>
        <v>0.75800000000000001</v>
      </c>
      <c r="K704" s="11">
        <f t="shared" si="74"/>
        <v>7.0000000000000062E-3</v>
      </c>
      <c r="L704" s="10">
        <f t="shared" si="75"/>
        <v>3.7000000000000005E-2</v>
      </c>
      <c r="M704" s="46"/>
    </row>
    <row r="705" spans="1:13" x14ac:dyDescent="0.4">
      <c r="A705" s="1">
        <f t="shared" si="73"/>
        <v>694</v>
      </c>
      <c r="B705" s="1">
        <f t="shared" si="76"/>
        <v>693.99999999788952</v>
      </c>
      <c r="C705" s="10">
        <f t="shared" si="78"/>
        <v>11.566666666631493</v>
      </c>
      <c r="D705" s="22">
        <v>45188</v>
      </c>
      <c r="E705" s="15">
        <v>0.62012731481481487</v>
      </c>
      <c r="F705" s="20">
        <v>0</v>
      </c>
      <c r="G705" s="16">
        <v>0.76500000000000001</v>
      </c>
      <c r="H705" s="16">
        <v>31</v>
      </c>
      <c r="I705" s="21">
        <f t="shared" si="77"/>
        <v>45188.620127314818</v>
      </c>
      <c r="J705" s="25">
        <f>VLOOKUP(I705,baro!$A$2:$F$1599,5,TRUE)</f>
        <v>0.75800000000000001</v>
      </c>
      <c r="K705" s="11">
        <f t="shared" si="74"/>
        <v>7.0000000000000062E-3</v>
      </c>
      <c r="L705" s="10">
        <f t="shared" si="75"/>
        <v>3.7000000000000005E-2</v>
      </c>
      <c r="M705" s="46"/>
    </row>
    <row r="706" spans="1:13" x14ac:dyDescent="0.4">
      <c r="A706" s="1">
        <f t="shared" si="73"/>
        <v>695</v>
      </c>
      <c r="B706" s="1">
        <f t="shared" si="76"/>
        <v>694.99999999788645</v>
      </c>
      <c r="C706" s="10">
        <f t="shared" si="78"/>
        <v>11.583333333298107</v>
      </c>
      <c r="D706" s="22">
        <v>45188</v>
      </c>
      <c r="E706" s="15">
        <v>0.62013888888888891</v>
      </c>
      <c r="F706" s="20">
        <v>0</v>
      </c>
      <c r="G706" s="16">
        <v>0.76500000000000001</v>
      </c>
      <c r="H706" s="16">
        <v>31</v>
      </c>
      <c r="I706" s="21">
        <f t="shared" si="77"/>
        <v>45188.620138888888</v>
      </c>
      <c r="J706" s="25">
        <f>VLOOKUP(I706,baro!$A$2:$F$1599,5,TRUE)</f>
        <v>0.75800000000000001</v>
      </c>
      <c r="K706" s="11">
        <f t="shared" si="74"/>
        <v>7.0000000000000062E-3</v>
      </c>
      <c r="L706" s="10">
        <f t="shared" si="75"/>
        <v>3.7000000000000005E-2</v>
      </c>
      <c r="M706" s="46"/>
    </row>
    <row r="707" spans="1:13" x14ac:dyDescent="0.4">
      <c r="A707" s="1">
        <f t="shared" si="73"/>
        <v>696</v>
      </c>
      <c r="B707" s="1">
        <f t="shared" ref="B707:B767" si="79">A707*$F$3</f>
        <v>695.99999999788338</v>
      </c>
      <c r="C707" s="10">
        <f t="shared" si="78"/>
        <v>11.599999999964723</v>
      </c>
      <c r="D707" s="22">
        <v>45188</v>
      </c>
      <c r="E707" s="15">
        <v>0.62013888888888891</v>
      </c>
      <c r="F707" s="20">
        <v>0</v>
      </c>
      <c r="G707" s="16">
        <v>0.76500000000000001</v>
      </c>
      <c r="H707" s="16">
        <v>31</v>
      </c>
      <c r="I707" s="21">
        <f t="shared" ref="I707:I767" si="80">D707+E707+F707/24/60/60/1000</f>
        <v>45188.620138888888</v>
      </c>
      <c r="J707" s="25">
        <f>VLOOKUP(I707,baro!$A$2:$F$1599,5,TRUE)</f>
        <v>0.75800000000000001</v>
      </c>
      <c r="K707" s="11">
        <f t="shared" ref="K707:K767" si="81">G707-J707</f>
        <v>7.0000000000000062E-3</v>
      </c>
      <c r="L707" s="10">
        <f t="shared" ref="L707:L767" si="82">IF(K707&lt;0,"-",$B$2+K707)</f>
        <v>3.7000000000000005E-2</v>
      </c>
      <c r="M707" s="46"/>
    </row>
    <row r="708" spans="1:13" x14ac:dyDescent="0.4">
      <c r="A708" s="1">
        <f t="shared" si="73"/>
        <v>697</v>
      </c>
      <c r="B708" s="1">
        <f t="shared" si="79"/>
        <v>696.99999999788031</v>
      </c>
      <c r="C708" s="10">
        <f t="shared" si="78"/>
        <v>11.616666666631339</v>
      </c>
      <c r="D708" s="22">
        <v>45188</v>
      </c>
      <c r="E708" s="15">
        <v>0.62015046296296295</v>
      </c>
      <c r="F708" s="20">
        <v>0</v>
      </c>
      <c r="G708" s="16">
        <v>0.76400000000000001</v>
      </c>
      <c r="H708" s="16">
        <v>31</v>
      </c>
      <c r="I708" s="21">
        <f t="shared" si="80"/>
        <v>45188.620150462964</v>
      </c>
      <c r="J708" s="25">
        <f>VLOOKUP(I708,baro!$A$2:$F$1599,5,TRUE)</f>
        <v>0.75800000000000001</v>
      </c>
      <c r="K708" s="11">
        <f t="shared" si="81"/>
        <v>6.0000000000000053E-3</v>
      </c>
      <c r="L708" s="10">
        <f t="shared" si="82"/>
        <v>3.6000000000000004E-2</v>
      </c>
      <c r="M708" s="46"/>
    </row>
    <row r="709" spans="1:13" x14ac:dyDescent="0.4">
      <c r="A709" s="1">
        <f t="shared" si="73"/>
        <v>698</v>
      </c>
      <c r="B709" s="1">
        <f t="shared" si="79"/>
        <v>697.99999999787724</v>
      </c>
      <c r="C709" s="10">
        <f t="shared" si="78"/>
        <v>11.633333333297953</v>
      </c>
      <c r="D709" s="22">
        <v>45188</v>
      </c>
      <c r="E709" s="15">
        <v>0.62016203703703698</v>
      </c>
      <c r="F709" s="20">
        <v>0</v>
      </c>
      <c r="G709" s="16">
        <v>0.76400000000000001</v>
      </c>
      <c r="H709" s="16">
        <v>31</v>
      </c>
      <c r="I709" s="21">
        <f t="shared" si="80"/>
        <v>45188.620162037034</v>
      </c>
      <c r="J709" s="25">
        <f>VLOOKUP(I709,baro!$A$2:$F$1599,5,TRUE)</f>
        <v>0.75800000000000001</v>
      </c>
      <c r="K709" s="11">
        <f t="shared" si="81"/>
        <v>6.0000000000000053E-3</v>
      </c>
      <c r="L709" s="10">
        <f t="shared" si="82"/>
        <v>3.6000000000000004E-2</v>
      </c>
      <c r="M709" s="46"/>
    </row>
    <row r="710" spans="1:13" x14ac:dyDescent="0.4">
      <c r="A710" s="1">
        <f t="shared" si="73"/>
        <v>699</v>
      </c>
      <c r="B710" s="1">
        <f t="shared" si="79"/>
        <v>698.99999999787428</v>
      </c>
      <c r="C710" s="10">
        <f t="shared" si="78"/>
        <v>11.649999999964571</v>
      </c>
      <c r="D710" s="22">
        <v>45188</v>
      </c>
      <c r="E710" s="15">
        <v>0.62017361111111113</v>
      </c>
      <c r="F710" s="20">
        <v>0</v>
      </c>
      <c r="G710" s="16">
        <v>0.76400000000000001</v>
      </c>
      <c r="H710" s="16">
        <v>31</v>
      </c>
      <c r="I710" s="21">
        <f t="shared" si="80"/>
        <v>45188.620173611111</v>
      </c>
      <c r="J710" s="25">
        <f>VLOOKUP(I710,baro!$A$2:$F$1599,5,TRUE)</f>
        <v>0.75800000000000001</v>
      </c>
      <c r="K710" s="11">
        <f t="shared" si="81"/>
        <v>6.0000000000000053E-3</v>
      </c>
      <c r="L710" s="10">
        <f t="shared" si="82"/>
        <v>3.6000000000000004E-2</v>
      </c>
      <c r="M710" s="46"/>
    </row>
    <row r="711" spans="1:13" x14ac:dyDescent="0.4">
      <c r="A711" s="1">
        <f t="shared" si="73"/>
        <v>700</v>
      </c>
      <c r="B711" s="1">
        <f t="shared" si="79"/>
        <v>699.99999999787121</v>
      </c>
      <c r="C711" s="10">
        <f t="shared" si="78"/>
        <v>11.666666666631187</v>
      </c>
      <c r="D711" s="22">
        <v>45188</v>
      </c>
      <c r="E711" s="15">
        <v>0.62018518518518517</v>
      </c>
      <c r="F711" s="20">
        <v>0</v>
      </c>
      <c r="G711" s="16">
        <v>0.76400000000000001</v>
      </c>
      <c r="H711" s="16">
        <v>31</v>
      </c>
      <c r="I711" s="21">
        <f t="shared" si="80"/>
        <v>45188.620185185187</v>
      </c>
      <c r="J711" s="25">
        <f>VLOOKUP(I711,baro!$A$2:$F$1599,5,TRUE)</f>
        <v>0.75800000000000001</v>
      </c>
      <c r="K711" s="11">
        <f t="shared" si="81"/>
        <v>6.0000000000000053E-3</v>
      </c>
      <c r="L711" s="10">
        <f t="shared" si="82"/>
        <v>3.6000000000000004E-2</v>
      </c>
      <c r="M711" s="46"/>
    </row>
    <row r="712" spans="1:13" x14ac:dyDescent="0.4">
      <c r="A712" s="1">
        <f t="shared" si="73"/>
        <v>701</v>
      </c>
      <c r="B712" s="1">
        <f t="shared" si="79"/>
        <v>700.99999999786814</v>
      </c>
      <c r="C712" s="10">
        <f t="shared" si="78"/>
        <v>11.683333333297803</v>
      </c>
      <c r="D712" s="22">
        <v>45188</v>
      </c>
      <c r="E712" s="15">
        <v>0.62019675925925932</v>
      </c>
      <c r="F712" s="20">
        <v>0</v>
      </c>
      <c r="G712" s="16">
        <v>0.76200000000000001</v>
      </c>
      <c r="H712" s="16">
        <v>31</v>
      </c>
      <c r="I712" s="21">
        <f t="shared" si="80"/>
        <v>45188.620196759257</v>
      </c>
      <c r="J712" s="25">
        <f>VLOOKUP(I712,baro!$A$2:$F$1599,5,TRUE)</f>
        <v>0.75800000000000001</v>
      </c>
      <c r="K712" s="11">
        <f t="shared" si="81"/>
        <v>4.0000000000000036E-3</v>
      </c>
      <c r="L712" s="10">
        <f t="shared" si="82"/>
        <v>3.4000000000000002E-2</v>
      </c>
      <c r="M712" s="46" t="s">
        <v>52</v>
      </c>
    </row>
    <row r="713" spans="1:13" x14ac:dyDescent="0.4">
      <c r="A713" s="1">
        <f t="shared" si="73"/>
        <v>702</v>
      </c>
      <c r="B713" s="1">
        <f t="shared" si="79"/>
        <v>701.99999999786519</v>
      </c>
      <c r="C713" s="10">
        <f t="shared" si="78"/>
        <v>11.699999999964421</v>
      </c>
      <c r="D713" s="22">
        <v>45188</v>
      </c>
      <c r="E713" s="15">
        <v>0.62020833333333336</v>
      </c>
      <c r="F713" s="20">
        <v>0</v>
      </c>
      <c r="G713" s="16">
        <v>0.76200000000000001</v>
      </c>
      <c r="H713" s="16">
        <v>31</v>
      </c>
      <c r="I713" s="21">
        <f t="shared" si="80"/>
        <v>45188.620208333334</v>
      </c>
      <c r="J713" s="25">
        <f>VLOOKUP(I713,baro!$A$2:$F$1599,5,TRUE)</f>
        <v>0.75800000000000001</v>
      </c>
      <c r="K713" s="11">
        <f t="shared" si="81"/>
        <v>4.0000000000000036E-3</v>
      </c>
      <c r="L713" s="10">
        <f t="shared" si="82"/>
        <v>3.4000000000000002E-2</v>
      </c>
      <c r="M713" s="46"/>
    </row>
    <row r="714" spans="1:13" x14ac:dyDescent="0.4">
      <c r="A714" s="1">
        <f t="shared" si="73"/>
        <v>703</v>
      </c>
      <c r="B714" s="1">
        <f t="shared" si="79"/>
        <v>702.99999999786212</v>
      </c>
      <c r="C714" s="10">
        <f t="shared" si="78"/>
        <v>11.716666666631035</v>
      </c>
      <c r="D714" s="22">
        <v>45188</v>
      </c>
      <c r="E714" s="15">
        <v>0.6202199074074074</v>
      </c>
      <c r="F714" s="20">
        <v>0</v>
      </c>
      <c r="G714" s="16">
        <v>0.76200000000000001</v>
      </c>
      <c r="H714" s="16">
        <v>31</v>
      </c>
      <c r="I714" s="21">
        <f t="shared" si="80"/>
        <v>45188.620219907411</v>
      </c>
      <c r="J714" s="25">
        <f>VLOOKUP(I714,baro!$A$2:$F$1599,5,TRUE)</f>
        <v>0.75800000000000001</v>
      </c>
      <c r="K714" s="11">
        <f t="shared" si="81"/>
        <v>4.0000000000000036E-3</v>
      </c>
      <c r="L714" s="10">
        <f t="shared" si="82"/>
        <v>3.4000000000000002E-2</v>
      </c>
      <c r="M714" s="46"/>
    </row>
    <row r="715" spans="1:13" x14ac:dyDescent="0.4">
      <c r="A715" s="1">
        <f t="shared" si="73"/>
        <v>704</v>
      </c>
      <c r="B715" s="1">
        <f t="shared" si="79"/>
        <v>703.99999999785905</v>
      </c>
      <c r="C715" s="10">
        <f t="shared" si="78"/>
        <v>11.733333333297651</v>
      </c>
      <c r="D715" s="22">
        <v>45188</v>
      </c>
      <c r="E715" s="15">
        <v>0.62023148148148144</v>
      </c>
      <c r="F715" s="20">
        <v>0</v>
      </c>
      <c r="G715" s="16">
        <v>0.75800000000000001</v>
      </c>
      <c r="H715" s="16">
        <v>31</v>
      </c>
      <c r="I715" s="21">
        <f t="shared" si="80"/>
        <v>45188.62023148148</v>
      </c>
      <c r="J715" s="25">
        <f>VLOOKUP(I715,baro!$A$2:$F$1599,5,TRUE)</f>
        <v>0.75800000000000001</v>
      </c>
      <c r="K715" s="11">
        <f t="shared" si="81"/>
        <v>0</v>
      </c>
      <c r="L715" s="10">
        <f t="shared" si="82"/>
        <v>0.03</v>
      </c>
      <c r="M715" s="46"/>
    </row>
    <row r="716" spans="1:13" x14ac:dyDescent="0.4">
      <c r="A716" s="1">
        <f t="shared" si="73"/>
        <v>705</v>
      </c>
      <c r="B716" s="1">
        <f t="shared" si="79"/>
        <v>704.99999999785598</v>
      </c>
      <c r="C716" s="10">
        <f t="shared" si="78"/>
        <v>11.749999999964267</v>
      </c>
      <c r="D716" s="22">
        <v>45188</v>
      </c>
      <c r="E716" s="15">
        <v>0.62024305555555559</v>
      </c>
      <c r="F716" s="20">
        <v>0</v>
      </c>
      <c r="G716" s="16">
        <v>0.75800000000000001</v>
      </c>
      <c r="H716" s="16">
        <v>31</v>
      </c>
      <c r="I716" s="21">
        <f t="shared" si="80"/>
        <v>45188.620243055557</v>
      </c>
      <c r="J716" s="25">
        <f>VLOOKUP(I716,baro!$A$2:$F$1599,5,TRUE)</f>
        <v>0.75800000000000001</v>
      </c>
      <c r="K716" s="11">
        <f t="shared" si="81"/>
        <v>0</v>
      </c>
      <c r="L716" s="10">
        <f t="shared" si="82"/>
        <v>0.03</v>
      </c>
      <c r="M716" s="46"/>
    </row>
    <row r="717" spans="1:13" x14ac:dyDescent="0.4">
      <c r="A717" s="1">
        <f t="shared" si="73"/>
        <v>706</v>
      </c>
      <c r="B717" s="1">
        <f t="shared" si="79"/>
        <v>705.99999999785291</v>
      </c>
      <c r="C717" s="10">
        <f t="shared" si="78"/>
        <v>11.766666666630881</v>
      </c>
      <c r="D717" s="22">
        <v>45188</v>
      </c>
      <c r="E717" s="15">
        <v>0.62025462962962963</v>
      </c>
      <c r="F717" s="20">
        <v>0</v>
      </c>
      <c r="G717" s="16">
        <v>0.75800000000000001</v>
      </c>
      <c r="H717" s="16">
        <v>31</v>
      </c>
      <c r="I717" s="21">
        <f t="shared" si="80"/>
        <v>45188.620254629626</v>
      </c>
      <c r="J717" s="25">
        <f>VLOOKUP(I717,baro!$A$2:$F$1599,5,TRUE)</f>
        <v>0.75800000000000001</v>
      </c>
      <c r="K717" s="11">
        <f t="shared" si="81"/>
        <v>0</v>
      </c>
      <c r="L717" s="10">
        <f t="shared" si="82"/>
        <v>0.03</v>
      </c>
      <c r="M717" s="46"/>
    </row>
    <row r="718" spans="1:13" x14ac:dyDescent="0.4">
      <c r="A718" s="1">
        <f t="shared" si="73"/>
        <v>707</v>
      </c>
      <c r="B718" s="1">
        <f t="shared" si="79"/>
        <v>706.99999999784995</v>
      </c>
      <c r="C718" s="10">
        <f t="shared" si="78"/>
        <v>11.783333333297499</v>
      </c>
      <c r="D718" s="22">
        <v>45188</v>
      </c>
      <c r="E718" s="15">
        <v>0.62026620370370367</v>
      </c>
      <c r="F718" s="20">
        <v>0</v>
      </c>
      <c r="G718" s="16">
        <v>0.75600000000000001</v>
      </c>
      <c r="H718" s="16">
        <v>30.9</v>
      </c>
      <c r="I718" s="21">
        <f t="shared" si="80"/>
        <v>45188.620266203703</v>
      </c>
      <c r="J718" s="25">
        <f>VLOOKUP(I718,baro!$A$2:$F$1599,5,TRUE)</f>
        <v>0.75800000000000001</v>
      </c>
      <c r="K718" s="11">
        <f t="shared" si="81"/>
        <v>-2.0000000000000018E-3</v>
      </c>
      <c r="L718" s="10" t="str">
        <f t="shared" si="82"/>
        <v>-</v>
      </c>
      <c r="M718" s="46"/>
    </row>
    <row r="719" spans="1:13" x14ac:dyDescent="0.4">
      <c r="A719" s="1">
        <f t="shared" si="73"/>
        <v>708</v>
      </c>
      <c r="B719" s="1">
        <f t="shared" si="79"/>
        <v>707.99999999784688</v>
      </c>
      <c r="C719" s="10">
        <f t="shared" si="78"/>
        <v>11.799999999964115</v>
      </c>
      <c r="D719" s="22">
        <v>45188</v>
      </c>
      <c r="E719" s="15">
        <v>0.62027777777777782</v>
      </c>
      <c r="F719" s="20">
        <v>0</v>
      </c>
      <c r="G719" s="16">
        <v>0.75600000000000001</v>
      </c>
      <c r="H719" s="16">
        <v>30.9</v>
      </c>
      <c r="I719" s="21">
        <f t="shared" si="80"/>
        <v>45188.62027777778</v>
      </c>
      <c r="J719" s="25">
        <f>VLOOKUP(I719,baro!$A$2:$F$1599,5,TRUE)</f>
        <v>0.75800000000000001</v>
      </c>
      <c r="K719" s="11">
        <f t="shared" si="81"/>
        <v>-2.0000000000000018E-3</v>
      </c>
      <c r="L719" s="10" t="str">
        <f t="shared" si="82"/>
        <v>-</v>
      </c>
      <c r="M719" s="46"/>
    </row>
    <row r="720" spans="1:13" x14ac:dyDescent="0.4">
      <c r="A720" s="1">
        <f t="shared" si="73"/>
        <v>709</v>
      </c>
      <c r="B720" s="1">
        <f t="shared" si="79"/>
        <v>708.99999999784382</v>
      </c>
      <c r="C720" s="10">
        <f t="shared" si="78"/>
        <v>11.816666666630731</v>
      </c>
      <c r="D720" s="22">
        <v>45188</v>
      </c>
      <c r="E720" s="15">
        <v>0.62028935185185186</v>
      </c>
      <c r="F720" s="20">
        <v>0</v>
      </c>
      <c r="G720" s="16">
        <v>0.75600000000000001</v>
      </c>
      <c r="H720" s="16">
        <v>30.9</v>
      </c>
      <c r="I720" s="21">
        <f t="shared" si="80"/>
        <v>45188.620289351849</v>
      </c>
      <c r="J720" s="25">
        <f>VLOOKUP(I720,baro!$A$2:$F$1599,5,TRUE)</f>
        <v>0.75800000000000001</v>
      </c>
      <c r="K720" s="11">
        <f t="shared" si="81"/>
        <v>-2.0000000000000018E-3</v>
      </c>
      <c r="L720" s="10" t="str">
        <f t="shared" si="82"/>
        <v>-</v>
      </c>
      <c r="M720" s="46"/>
    </row>
    <row r="721" spans="1:13" x14ac:dyDescent="0.4">
      <c r="A721" s="1">
        <f t="shared" si="73"/>
        <v>710</v>
      </c>
      <c r="B721" s="1">
        <f t="shared" si="79"/>
        <v>709.99999999784086</v>
      </c>
      <c r="C721" s="10">
        <f t="shared" si="78"/>
        <v>11.833333333297348</v>
      </c>
      <c r="D721" s="22">
        <v>45188</v>
      </c>
      <c r="E721" s="15">
        <v>0.62030092592592589</v>
      </c>
      <c r="F721" s="20">
        <v>0</v>
      </c>
      <c r="G721" s="16">
        <v>0.75600000000000001</v>
      </c>
      <c r="H721" s="16">
        <v>30.9</v>
      </c>
      <c r="I721" s="21">
        <f t="shared" si="80"/>
        <v>45188.620300925926</v>
      </c>
      <c r="J721" s="25">
        <f>VLOOKUP(I721,baro!$A$2:$F$1599,5,TRUE)</f>
        <v>0.75800000000000001</v>
      </c>
      <c r="K721" s="11">
        <f t="shared" si="81"/>
        <v>-2.0000000000000018E-3</v>
      </c>
      <c r="L721" s="10" t="str">
        <f t="shared" si="82"/>
        <v>-</v>
      </c>
      <c r="M721" s="46"/>
    </row>
    <row r="722" spans="1:13" x14ac:dyDescent="0.4">
      <c r="A722" s="1">
        <f t="shared" si="73"/>
        <v>711</v>
      </c>
      <c r="B722" s="1">
        <f t="shared" si="79"/>
        <v>710.99999999783779</v>
      </c>
      <c r="C722" s="10">
        <f t="shared" si="78"/>
        <v>11.849999999963963</v>
      </c>
      <c r="D722" s="22">
        <v>45188</v>
      </c>
      <c r="E722" s="15">
        <v>0.62031249999999993</v>
      </c>
      <c r="F722" s="20">
        <v>0</v>
      </c>
      <c r="G722" s="16">
        <v>0.75600000000000001</v>
      </c>
      <c r="H722" s="16">
        <v>30.9</v>
      </c>
      <c r="I722" s="21">
        <f t="shared" si="80"/>
        <v>45188.620312500003</v>
      </c>
      <c r="J722" s="25">
        <f>VLOOKUP(I722,baro!$A$2:$F$1599,5,TRUE)</f>
        <v>0.75800000000000001</v>
      </c>
      <c r="K722" s="11">
        <f t="shared" si="81"/>
        <v>-2.0000000000000018E-3</v>
      </c>
      <c r="L722" s="10" t="str">
        <f t="shared" si="82"/>
        <v>-</v>
      </c>
      <c r="M722" s="46"/>
    </row>
    <row r="723" spans="1:13" x14ac:dyDescent="0.4">
      <c r="A723" s="1">
        <f t="shared" si="73"/>
        <v>712</v>
      </c>
      <c r="B723" s="1">
        <f t="shared" si="79"/>
        <v>711.99999999783472</v>
      </c>
      <c r="C723" s="10">
        <f t="shared" si="78"/>
        <v>11.866666666630579</v>
      </c>
      <c r="D723" s="22">
        <v>45188</v>
      </c>
      <c r="E723" s="15">
        <v>0.62032407407407408</v>
      </c>
      <c r="F723" s="20">
        <v>0</v>
      </c>
      <c r="G723" s="16">
        <v>0.75600000000000001</v>
      </c>
      <c r="H723" s="16">
        <v>30.9</v>
      </c>
      <c r="I723" s="21">
        <f t="shared" si="80"/>
        <v>45188.620324074072</v>
      </c>
      <c r="J723" s="25">
        <f>VLOOKUP(I723,baro!$A$2:$F$1599,5,TRUE)</f>
        <v>0.75800000000000001</v>
      </c>
      <c r="K723" s="11">
        <f t="shared" si="81"/>
        <v>-2.0000000000000018E-3</v>
      </c>
      <c r="L723" s="10" t="str">
        <f t="shared" si="82"/>
        <v>-</v>
      </c>
      <c r="M723" s="46"/>
    </row>
    <row r="724" spans="1:13" x14ac:dyDescent="0.4">
      <c r="A724" s="1">
        <f t="shared" si="73"/>
        <v>713</v>
      </c>
      <c r="B724" s="1">
        <f t="shared" si="79"/>
        <v>712.99999999783165</v>
      </c>
      <c r="C724" s="10">
        <f t="shared" si="78"/>
        <v>11.883333333297195</v>
      </c>
      <c r="D724" s="22">
        <v>45188</v>
      </c>
      <c r="E724" s="15">
        <v>0.62033564814814812</v>
      </c>
      <c r="F724" s="20">
        <v>0</v>
      </c>
      <c r="G724" s="16">
        <v>0.75600000000000001</v>
      </c>
      <c r="H724" s="16">
        <v>30.9</v>
      </c>
      <c r="I724" s="21">
        <f t="shared" si="80"/>
        <v>45188.620335648149</v>
      </c>
      <c r="J724" s="25">
        <f>VLOOKUP(I724,baro!$A$2:$F$1599,5,TRUE)</f>
        <v>0.75900000000000001</v>
      </c>
      <c r="K724" s="11">
        <f t="shared" si="81"/>
        <v>-3.0000000000000027E-3</v>
      </c>
      <c r="L724" s="10" t="str">
        <f t="shared" si="82"/>
        <v>-</v>
      </c>
      <c r="M724" s="46"/>
    </row>
    <row r="725" spans="1:13" x14ac:dyDescent="0.4">
      <c r="A725" s="1">
        <f t="shared" si="73"/>
        <v>714</v>
      </c>
      <c r="B725" s="1">
        <f t="shared" si="79"/>
        <v>713.99999999782858</v>
      </c>
      <c r="C725" s="10">
        <f t="shared" si="78"/>
        <v>11.899999999963809</v>
      </c>
      <c r="D725" s="22">
        <v>45188</v>
      </c>
      <c r="E725" s="15">
        <v>0.62034722222222227</v>
      </c>
      <c r="F725" s="20">
        <v>0</v>
      </c>
      <c r="G725" s="16">
        <v>0.75600000000000001</v>
      </c>
      <c r="H725" s="16">
        <v>30.9</v>
      </c>
      <c r="I725" s="21">
        <f t="shared" si="80"/>
        <v>45188.620347222219</v>
      </c>
      <c r="J725" s="25">
        <f>VLOOKUP(I725,baro!$A$2:$F$1599,5,TRUE)</f>
        <v>0.75900000000000001</v>
      </c>
      <c r="K725" s="11">
        <f t="shared" si="81"/>
        <v>-3.0000000000000027E-3</v>
      </c>
      <c r="L725" s="10" t="str">
        <f t="shared" si="82"/>
        <v>-</v>
      </c>
      <c r="M725" s="46"/>
    </row>
    <row r="726" spans="1:13" x14ac:dyDescent="0.4">
      <c r="A726" s="1">
        <f t="shared" si="73"/>
        <v>715</v>
      </c>
      <c r="B726" s="1">
        <f t="shared" si="79"/>
        <v>714.99999999782563</v>
      </c>
      <c r="C726" s="10">
        <f t="shared" si="78"/>
        <v>11.916666666630427</v>
      </c>
      <c r="D726" s="22">
        <v>45188</v>
      </c>
      <c r="E726" s="15">
        <v>0.62035879629629631</v>
      </c>
      <c r="F726" s="20">
        <v>0</v>
      </c>
      <c r="G726" s="16">
        <v>0.75600000000000001</v>
      </c>
      <c r="H726" s="16">
        <v>30.9</v>
      </c>
      <c r="I726" s="21">
        <f t="shared" si="80"/>
        <v>45188.620358796295</v>
      </c>
      <c r="J726" s="25">
        <f>VLOOKUP(I726,baro!$A$2:$F$1599,5,TRUE)</f>
        <v>0.75900000000000001</v>
      </c>
      <c r="K726" s="11">
        <f t="shared" si="81"/>
        <v>-3.0000000000000027E-3</v>
      </c>
      <c r="L726" s="10" t="str">
        <f t="shared" si="82"/>
        <v>-</v>
      </c>
      <c r="M726" s="46"/>
    </row>
    <row r="727" spans="1:13" x14ac:dyDescent="0.4">
      <c r="A727" s="1">
        <f t="shared" si="73"/>
        <v>716</v>
      </c>
      <c r="B727" s="1">
        <f t="shared" si="79"/>
        <v>715.99999999782256</v>
      </c>
      <c r="C727" s="10">
        <f t="shared" si="78"/>
        <v>11.933333333297043</v>
      </c>
      <c r="D727" s="22">
        <v>45188</v>
      </c>
      <c r="E727" s="15">
        <v>0.62037037037037035</v>
      </c>
      <c r="F727" s="20">
        <v>0</v>
      </c>
      <c r="G727" s="16">
        <v>0.75600000000000001</v>
      </c>
      <c r="H727" s="16">
        <v>30.9</v>
      </c>
      <c r="I727" s="21">
        <f t="shared" si="80"/>
        <v>45188.620370370372</v>
      </c>
      <c r="J727" s="25">
        <f>VLOOKUP(I727,baro!$A$2:$F$1599,5,TRUE)</f>
        <v>0.75900000000000001</v>
      </c>
      <c r="K727" s="11">
        <f t="shared" si="81"/>
        <v>-3.0000000000000027E-3</v>
      </c>
      <c r="L727" s="10" t="str">
        <f t="shared" si="82"/>
        <v>-</v>
      </c>
      <c r="M727" s="46"/>
    </row>
    <row r="728" spans="1:13" x14ac:dyDescent="0.4">
      <c r="A728" s="1">
        <f t="shared" si="73"/>
        <v>717</v>
      </c>
      <c r="B728" s="1">
        <f t="shared" si="79"/>
        <v>716.99999999781949</v>
      </c>
      <c r="C728" s="10">
        <f t="shared" si="78"/>
        <v>11.949999999963659</v>
      </c>
      <c r="D728" s="22">
        <v>45188</v>
      </c>
      <c r="E728" s="15">
        <v>0.62038194444444439</v>
      </c>
      <c r="F728" s="20">
        <v>0</v>
      </c>
      <c r="G728" s="16">
        <v>0.75600000000000001</v>
      </c>
      <c r="H728" s="16">
        <v>30.9</v>
      </c>
      <c r="I728" s="21">
        <f t="shared" si="80"/>
        <v>45188.620381944442</v>
      </c>
      <c r="J728" s="25">
        <f>VLOOKUP(I728,baro!$A$2:$F$1599,5,TRUE)</f>
        <v>0.75900000000000001</v>
      </c>
      <c r="K728" s="11">
        <f t="shared" si="81"/>
        <v>-3.0000000000000027E-3</v>
      </c>
      <c r="L728" s="10" t="str">
        <f t="shared" si="82"/>
        <v>-</v>
      </c>
      <c r="M728" s="46"/>
    </row>
    <row r="729" spans="1:13" x14ac:dyDescent="0.4">
      <c r="A729" s="1">
        <f t="shared" si="73"/>
        <v>718</v>
      </c>
      <c r="B729" s="1">
        <f t="shared" si="79"/>
        <v>717.99999999781653</v>
      </c>
      <c r="C729" s="10">
        <f t="shared" si="78"/>
        <v>11.966666666630276</v>
      </c>
      <c r="D729" s="22">
        <v>45188</v>
      </c>
      <c r="E729" s="15">
        <v>0.62039351851851854</v>
      </c>
      <c r="F729" s="20">
        <v>0</v>
      </c>
      <c r="G729" s="16">
        <v>0.75600000000000001</v>
      </c>
      <c r="H729" s="16">
        <v>30.9</v>
      </c>
      <c r="I729" s="21">
        <f t="shared" si="80"/>
        <v>45188.620393518519</v>
      </c>
      <c r="J729" s="25">
        <f>VLOOKUP(I729,baro!$A$2:$F$1599,5,TRUE)</f>
        <v>0.75800000000000001</v>
      </c>
      <c r="K729" s="11">
        <f t="shared" si="81"/>
        <v>-2.0000000000000018E-3</v>
      </c>
      <c r="L729" s="10" t="str">
        <f t="shared" si="82"/>
        <v>-</v>
      </c>
      <c r="M729" s="46"/>
    </row>
    <row r="730" spans="1:13" x14ac:dyDescent="0.4">
      <c r="A730" s="1">
        <f t="shared" si="73"/>
        <v>719</v>
      </c>
      <c r="B730" s="1">
        <f t="shared" si="79"/>
        <v>718.99999999781346</v>
      </c>
      <c r="C730" s="10">
        <f t="shared" si="78"/>
        <v>11.983333333296891</v>
      </c>
      <c r="D730" s="22">
        <v>45188</v>
      </c>
      <c r="E730" s="15">
        <v>0.62040509259259258</v>
      </c>
      <c r="F730" s="20">
        <v>0</v>
      </c>
      <c r="G730" s="16">
        <v>0.75600000000000001</v>
      </c>
      <c r="H730" s="16">
        <v>30.9</v>
      </c>
      <c r="I730" s="21">
        <f t="shared" si="80"/>
        <v>45188.620405092595</v>
      </c>
      <c r="J730" s="25">
        <f>VLOOKUP(I730,baro!$A$2:$F$1599,5,TRUE)</f>
        <v>0.75900000000000001</v>
      </c>
      <c r="K730" s="11">
        <f t="shared" si="81"/>
        <v>-3.0000000000000027E-3</v>
      </c>
      <c r="L730" s="10" t="str">
        <f t="shared" si="82"/>
        <v>-</v>
      </c>
      <c r="M730" s="46"/>
    </row>
    <row r="731" spans="1:13" x14ac:dyDescent="0.4">
      <c r="A731" s="1">
        <f t="shared" si="73"/>
        <v>720</v>
      </c>
      <c r="B731" s="1">
        <f t="shared" si="79"/>
        <v>719.99999999781039</v>
      </c>
      <c r="C731" s="10">
        <f t="shared" si="78"/>
        <v>11.999999999963507</v>
      </c>
      <c r="D731" s="22">
        <v>45188</v>
      </c>
      <c r="E731" s="15">
        <v>0.62041666666666673</v>
      </c>
      <c r="F731" s="20">
        <v>0</v>
      </c>
      <c r="G731" s="16">
        <v>0.75600000000000001</v>
      </c>
      <c r="H731" s="16">
        <v>30.9</v>
      </c>
      <c r="I731" s="21">
        <f t="shared" si="80"/>
        <v>45188.620416666665</v>
      </c>
      <c r="J731" s="25">
        <f>VLOOKUP(I731,baro!$A$2:$F$1599,5,TRUE)</f>
        <v>0.75900000000000001</v>
      </c>
      <c r="K731" s="11">
        <f t="shared" si="81"/>
        <v>-3.0000000000000027E-3</v>
      </c>
      <c r="L731" s="10" t="str">
        <f t="shared" si="82"/>
        <v>-</v>
      </c>
      <c r="M731" s="46"/>
    </row>
    <row r="732" spans="1:13" x14ac:dyDescent="0.4">
      <c r="A732" s="1">
        <f t="shared" si="73"/>
        <v>721</v>
      </c>
      <c r="B732" s="1">
        <f t="shared" si="79"/>
        <v>720.99999999780732</v>
      </c>
      <c r="C732" s="10">
        <f t="shared" si="78"/>
        <v>12.016666666630123</v>
      </c>
      <c r="D732" s="22">
        <v>45188</v>
      </c>
      <c r="E732" s="15">
        <v>0.62042824074074077</v>
      </c>
      <c r="F732" s="20">
        <v>0</v>
      </c>
      <c r="G732" s="16">
        <v>0.75600000000000001</v>
      </c>
      <c r="H732" s="16">
        <v>30.9</v>
      </c>
      <c r="I732" s="21">
        <f t="shared" si="80"/>
        <v>45188.620428240742</v>
      </c>
      <c r="J732" s="25">
        <f>VLOOKUP(I732,baro!$A$2:$F$1599,5,TRUE)</f>
        <v>0.75900000000000001</v>
      </c>
      <c r="K732" s="11">
        <f t="shared" si="81"/>
        <v>-3.0000000000000027E-3</v>
      </c>
      <c r="L732" s="10" t="str">
        <f t="shared" si="82"/>
        <v>-</v>
      </c>
      <c r="M732" s="46"/>
    </row>
    <row r="733" spans="1:13" x14ac:dyDescent="0.4">
      <c r="A733" s="1">
        <f t="shared" si="73"/>
        <v>722</v>
      </c>
      <c r="B733" s="1">
        <f t="shared" si="79"/>
        <v>721.99999999780425</v>
      </c>
      <c r="C733" s="10">
        <f t="shared" si="78"/>
        <v>12.033333333296737</v>
      </c>
      <c r="D733" s="22">
        <v>45188</v>
      </c>
      <c r="E733" s="15">
        <v>0.62043981481481481</v>
      </c>
      <c r="F733" s="20">
        <v>0</v>
      </c>
      <c r="G733" s="16">
        <v>0.75600000000000001</v>
      </c>
      <c r="H733" s="16">
        <v>30.9</v>
      </c>
      <c r="I733" s="21">
        <f t="shared" si="80"/>
        <v>45188.620439814818</v>
      </c>
      <c r="J733" s="25">
        <f>VLOOKUP(I733,baro!$A$2:$F$1599,5,TRUE)</f>
        <v>0.75900000000000001</v>
      </c>
      <c r="K733" s="11">
        <f t="shared" si="81"/>
        <v>-3.0000000000000027E-3</v>
      </c>
      <c r="L733" s="10" t="str">
        <f t="shared" si="82"/>
        <v>-</v>
      </c>
      <c r="M733" s="46"/>
    </row>
    <row r="734" spans="1:13" x14ac:dyDescent="0.4">
      <c r="A734" s="1">
        <f t="shared" si="73"/>
        <v>723</v>
      </c>
      <c r="B734" s="1">
        <f t="shared" si="79"/>
        <v>722.9999999978013</v>
      </c>
      <c r="C734" s="10">
        <f t="shared" si="78"/>
        <v>12.049999999963354</v>
      </c>
      <c r="D734" s="22">
        <v>45188</v>
      </c>
      <c r="E734" s="15">
        <v>0.62045138888888884</v>
      </c>
      <c r="F734" s="20">
        <v>0</v>
      </c>
      <c r="G734" s="16">
        <v>0.75600000000000001</v>
      </c>
      <c r="H734" s="16">
        <v>30.9</v>
      </c>
      <c r="I734" s="21">
        <f t="shared" si="80"/>
        <v>45188.620451388888</v>
      </c>
      <c r="J734" s="25">
        <f>VLOOKUP(I734,baro!$A$2:$F$1599,5,TRUE)</f>
        <v>0.75900000000000001</v>
      </c>
      <c r="K734" s="11">
        <f t="shared" si="81"/>
        <v>-3.0000000000000027E-3</v>
      </c>
      <c r="L734" s="10" t="str">
        <f t="shared" si="82"/>
        <v>-</v>
      </c>
      <c r="M734" s="46"/>
    </row>
    <row r="735" spans="1:13" x14ac:dyDescent="0.4">
      <c r="A735" s="1">
        <f t="shared" si="73"/>
        <v>724</v>
      </c>
      <c r="B735" s="1">
        <f t="shared" si="79"/>
        <v>723.99999999779823</v>
      </c>
      <c r="C735" s="10">
        <f t="shared" si="78"/>
        <v>12.06666666662997</v>
      </c>
      <c r="D735" s="22">
        <v>45188</v>
      </c>
      <c r="E735" s="15">
        <v>0.62046296296296299</v>
      </c>
      <c r="F735" s="20">
        <v>0</v>
      </c>
      <c r="G735" s="16">
        <v>0.75600000000000001</v>
      </c>
      <c r="H735" s="16">
        <v>30.9</v>
      </c>
      <c r="I735" s="21">
        <f t="shared" si="80"/>
        <v>45188.620462962965</v>
      </c>
      <c r="J735" s="25">
        <f>VLOOKUP(I735,baro!$A$2:$F$1599,5,TRUE)</f>
        <v>0.75900000000000001</v>
      </c>
      <c r="K735" s="11">
        <f t="shared" si="81"/>
        <v>-3.0000000000000027E-3</v>
      </c>
      <c r="L735" s="10" t="str">
        <f t="shared" si="82"/>
        <v>-</v>
      </c>
      <c r="M735" s="46"/>
    </row>
    <row r="736" spans="1:13" x14ac:dyDescent="0.4">
      <c r="A736" s="1">
        <f t="shared" si="73"/>
        <v>725</v>
      </c>
      <c r="B736" s="1">
        <f t="shared" si="79"/>
        <v>724.99999999779516</v>
      </c>
      <c r="C736" s="10">
        <f t="shared" si="78"/>
        <v>12.083333333296586</v>
      </c>
      <c r="D736" s="22">
        <v>45188</v>
      </c>
      <c r="E736" s="15">
        <v>0.62047453703703703</v>
      </c>
      <c r="F736" s="20">
        <v>0</v>
      </c>
      <c r="G736" s="16">
        <v>0.75600000000000001</v>
      </c>
      <c r="H736" s="16">
        <v>30.9</v>
      </c>
      <c r="I736" s="21">
        <f t="shared" si="80"/>
        <v>45188.620474537034</v>
      </c>
      <c r="J736" s="25">
        <f>VLOOKUP(I736,baro!$A$2:$F$1599,5,TRUE)</f>
        <v>0.75900000000000001</v>
      </c>
      <c r="K736" s="11">
        <f t="shared" si="81"/>
        <v>-3.0000000000000027E-3</v>
      </c>
      <c r="L736" s="10" t="str">
        <f t="shared" si="82"/>
        <v>-</v>
      </c>
      <c r="M736" s="46"/>
    </row>
    <row r="737" spans="1:13" x14ac:dyDescent="0.4">
      <c r="A737" s="1">
        <f t="shared" si="73"/>
        <v>726</v>
      </c>
      <c r="B737" s="1">
        <f t="shared" si="79"/>
        <v>725.9999999977922</v>
      </c>
      <c r="C737" s="10">
        <f t="shared" si="78"/>
        <v>12.099999999963204</v>
      </c>
      <c r="D737" s="22">
        <v>45188</v>
      </c>
      <c r="E737" s="15">
        <v>0.62048611111111118</v>
      </c>
      <c r="F737" s="20">
        <v>0</v>
      </c>
      <c r="G737" s="16">
        <v>0.75600000000000001</v>
      </c>
      <c r="H737" s="16">
        <v>30.9</v>
      </c>
      <c r="I737" s="21">
        <f t="shared" si="80"/>
        <v>45188.620486111111</v>
      </c>
      <c r="J737" s="25">
        <f>VLOOKUP(I737,baro!$A$2:$F$1599,5,TRUE)</f>
        <v>0.75900000000000001</v>
      </c>
      <c r="K737" s="11">
        <f t="shared" si="81"/>
        <v>-3.0000000000000027E-3</v>
      </c>
      <c r="L737" s="10" t="str">
        <f t="shared" si="82"/>
        <v>-</v>
      </c>
      <c r="M737" s="46"/>
    </row>
    <row r="738" spans="1:13" x14ac:dyDescent="0.4">
      <c r="A738" s="1">
        <f t="shared" si="73"/>
        <v>727</v>
      </c>
      <c r="B738" s="1">
        <f t="shared" si="79"/>
        <v>726.99999999778913</v>
      </c>
      <c r="C738" s="10">
        <f t="shared" si="78"/>
        <v>12.116666666629818</v>
      </c>
      <c r="D738" s="22">
        <v>45188</v>
      </c>
      <c r="E738" s="15">
        <v>0.62049768518518522</v>
      </c>
      <c r="F738" s="20">
        <v>0</v>
      </c>
      <c r="G738" s="16">
        <v>0.75600000000000001</v>
      </c>
      <c r="H738" s="16">
        <v>30.9</v>
      </c>
      <c r="I738" s="21">
        <f t="shared" si="80"/>
        <v>45188.620497685188</v>
      </c>
      <c r="J738" s="25">
        <f>VLOOKUP(I738,baro!$A$2:$F$1599,5,TRUE)</f>
        <v>0.75900000000000001</v>
      </c>
      <c r="K738" s="11">
        <f t="shared" si="81"/>
        <v>-3.0000000000000027E-3</v>
      </c>
      <c r="L738" s="10" t="str">
        <f t="shared" si="82"/>
        <v>-</v>
      </c>
      <c r="M738" s="46"/>
    </row>
    <row r="739" spans="1:13" x14ac:dyDescent="0.4">
      <c r="A739" s="1">
        <f t="shared" si="73"/>
        <v>728</v>
      </c>
      <c r="B739" s="1">
        <f t="shared" si="79"/>
        <v>727.99999999778606</v>
      </c>
      <c r="C739" s="10">
        <f t="shared" si="78"/>
        <v>12.133333333296434</v>
      </c>
      <c r="D739" s="22">
        <v>45188</v>
      </c>
      <c r="E739" s="15">
        <v>0.62050925925925926</v>
      </c>
      <c r="F739" s="20">
        <v>0</v>
      </c>
      <c r="G739" s="16">
        <v>0.75600000000000001</v>
      </c>
      <c r="H739" s="16">
        <v>30.9</v>
      </c>
      <c r="I739" s="21">
        <f t="shared" si="80"/>
        <v>45188.620509259257</v>
      </c>
      <c r="J739" s="25">
        <f>VLOOKUP(I739,baro!$A$2:$F$1599,5,TRUE)</f>
        <v>0.75900000000000001</v>
      </c>
      <c r="K739" s="11">
        <f t="shared" si="81"/>
        <v>-3.0000000000000027E-3</v>
      </c>
      <c r="L739" s="10" t="str">
        <f t="shared" si="82"/>
        <v>-</v>
      </c>
      <c r="M739" s="46"/>
    </row>
    <row r="740" spans="1:13" x14ac:dyDescent="0.4">
      <c r="A740" s="1">
        <f t="shared" si="73"/>
        <v>729</v>
      </c>
      <c r="B740" s="1">
        <f t="shared" si="79"/>
        <v>728.99999999778299</v>
      </c>
      <c r="C740" s="10">
        <f t="shared" si="78"/>
        <v>12.14999999996305</v>
      </c>
      <c r="D740" s="22">
        <v>45188</v>
      </c>
      <c r="E740" s="15">
        <v>0.6205208333333333</v>
      </c>
      <c r="F740" s="20">
        <v>0</v>
      </c>
      <c r="G740" s="16">
        <v>0.75600000000000001</v>
      </c>
      <c r="H740" s="16">
        <v>30.9</v>
      </c>
      <c r="I740" s="21">
        <f t="shared" si="80"/>
        <v>45188.620520833334</v>
      </c>
      <c r="J740" s="25">
        <f>VLOOKUP(I740,baro!$A$2:$F$1599,5,TRUE)</f>
        <v>0.75900000000000001</v>
      </c>
      <c r="K740" s="11">
        <f t="shared" si="81"/>
        <v>-3.0000000000000027E-3</v>
      </c>
      <c r="L740" s="10" t="str">
        <f t="shared" si="82"/>
        <v>-</v>
      </c>
      <c r="M740" s="46"/>
    </row>
    <row r="741" spans="1:13" x14ac:dyDescent="0.4">
      <c r="A741" s="1">
        <f t="shared" si="73"/>
        <v>730</v>
      </c>
      <c r="B741" s="1">
        <f t="shared" si="79"/>
        <v>729.99999999777992</v>
      </c>
      <c r="C741" s="10">
        <f t="shared" si="78"/>
        <v>12.166666666629665</v>
      </c>
      <c r="D741" s="22">
        <v>45188</v>
      </c>
      <c r="E741" s="15">
        <v>0.62053240740740734</v>
      </c>
      <c r="F741" s="20">
        <v>0</v>
      </c>
      <c r="G741" s="16">
        <v>0.75600000000000001</v>
      </c>
      <c r="H741" s="16">
        <v>30.9</v>
      </c>
      <c r="I741" s="21">
        <f t="shared" si="80"/>
        <v>45188.620532407411</v>
      </c>
      <c r="J741" s="25">
        <f>VLOOKUP(I741,baro!$A$2:$F$1599,5,TRUE)</f>
        <v>0.75900000000000001</v>
      </c>
      <c r="K741" s="11">
        <f t="shared" si="81"/>
        <v>-3.0000000000000027E-3</v>
      </c>
      <c r="L741" s="10" t="str">
        <f t="shared" si="82"/>
        <v>-</v>
      </c>
      <c r="M741" s="46"/>
    </row>
    <row r="742" spans="1:13" x14ac:dyDescent="0.4">
      <c r="A742" s="1">
        <f t="shared" ref="A742:A767" si="83">A741+1</f>
        <v>731</v>
      </c>
      <c r="B742" s="1">
        <f t="shared" si="79"/>
        <v>730.99999999777697</v>
      </c>
      <c r="C742" s="10">
        <f t="shared" si="78"/>
        <v>12.183333333296282</v>
      </c>
      <c r="D742" s="22">
        <v>45188</v>
      </c>
      <c r="E742" s="15">
        <v>0.62054398148148149</v>
      </c>
      <c r="F742" s="20">
        <v>0</v>
      </c>
      <c r="G742" s="16">
        <v>0.75600000000000001</v>
      </c>
      <c r="H742" s="16">
        <v>30.9</v>
      </c>
      <c r="I742" s="21">
        <f t="shared" si="80"/>
        <v>45188.62054398148</v>
      </c>
      <c r="J742" s="25">
        <f>VLOOKUP(I742,baro!$A$2:$F$1599,5,TRUE)</f>
        <v>0.75900000000000001</v>
      </c>
      <c r="K742" s="11">
        <f t="shared" si="81"/>
        <v>-3.0000000000000027E-3</v>
      </c>
      <c r="L742" s="10" t="str">
        <f t="shared" si="82"/>
        <v>-</v>
      </c>
      <c r="M742" s="46"/>
    </row>
    <row r="743" spans="1:13" x14ac:dyDescent="0.4">
      <c r="A743" s="1">
        <f t="shared" si="83"/>
        <v>732</v>
      </c>
      <c r="B743" s="1">
        <f t="shared" si="79"/>
        <v>731.9999999977739</v>
      </c>
      <c r="C743" s="10">
        <f t="shared" si="78"/>
        <v>12.199999999962898</v>
      </c>
      <c r="D743" s="22">
        <v>45188</v>
      </c>
      <c r="E743" s="15">
        <v>0.62055555555555553</v>
      </c>
      <c r="F743" s="20">
        <v>0</v>
      </c>
      <c r="G743" s="16">
        <v>0.75600000000000001</v>
      </c>
      <c r="H743" s="16">
        <v>30.9</v>
      </c>
      <c r="I743" s="21">
        <f t="shared" si="80"/>
        <v>45188.620555555557</v>
      </c>
      <c r="J743" s="25">
        <f>VLOOKUP(I743,baro!$A$2:$F$1599,5,TRUE)</f>
        <v>0.75900000000000001</v>
      </c>
      <c r="K743" s="11">
        <f t="shared" si="81"/>
        <v>-3.0000000000000027E-3</v>
      </c>
      <c r="L743" s="10" t="str">
        <f t="shared" si="82"/>
        <v>-</v>
      </c>
      <c r="M743" s="46"/>
    </row>
    <row r="744" spans="1:13" x14ac:dyDescent="0.4">
      <c r="A744" s="1">
        <f t="shared" si="83"/>
        <v>733</v>
      </c>
      <c r="B744" s="1">
        <f t="shared" si="79"/>
        <v>732.99999999777083</v>
      </c>
      <c r="C744" s="10">
        <f t="shared" si="78"/>
        <v>12.216666666629514</v>
      </c>
      <c r="D744" s="22">
        <v>45188</v>
      </c>
      <c r="E744" s="15">
        <v>0.62056712962962968</v>
      </c>
      <c r="F744" s="20">
        <v>0</v>
      </c>
      <c r="G744" s="16">
        <v>0.75600000000000001</v>
      </c>
      <c r="H744" s="16">
        <v>30.9</v>
      </c>
      <c r="I744" s="21">
        <f t="shared" si="80"/>
        <v>45188.620567129627</v>
      </c>
      <c r="J744" s="25">
        <f>VLOOKUP(I744,baro!$A$2:$F$1599,5,TRUE)</f>
        <v>0.75900000000000001</v>
      </c>
      <c r="K744" s="11">
        <f t="shared" si="81"/>
        <v>-3.0000000000000027E-3</v>
      </c>
      <c r="L744" s="10" t="str">
        <f t="shared" si="82"/>
        <v>-</v>
      </c>
      <c r="M744" s="46"/>
    </row>
    <row r="745" spans="1:13" x14ac:dyDescent="0.4">
      <c r="A745" s="1">
        <f t="shared" si="83"/>
        <v>734</v>
      </c>
      <c r="B745" s="1">
        <f t="shared" si="79"/>
        <v>733.99999999776787</v>
      </c>
      <c r="C745" s="10">
        <f t="shared" si="78"/>
        <v>12.233333333296132</v>
      </c>
      <c r="D745" s="22">
        <v>45188</v>
      </c>
      <c r="E745" s="15">
        <v>0.62057870370370372</v>
      </c>
      <c r="F745" s="20">
        <v>0</v>
      </c>
      <c r="G745" s="16">
        <v>0.75600000000000001</v>
      </c>
      <c r="H745" s="16">
        <v>30.9</v>
      </c>
      <c r="I745" s="21">
        <f t="shared" si="80"/>
        <v>45188.620578703703</v>
      </c>
      <c r="J745" s="25">
        <f>VLOOKUP(I745,baro!$A$2:$F$1599,5,TRUE)</f>
        <v>0.75900000000000001</v>
      </c>
      <c r="K745" s="11">
        <f t="shared" si="81"/>
        <v>-3.0000000000000027E-3</v>
      </c>
      <c r="L745" s="10" t="str">
        <f t="shared" si="82"/>
        <v>-</v>
      </c>
      <c r="M745" s="46"/>
    </row>
    <row r="746" spans="1:13" x14ac:dyDescent="0.4">
      <c r="A746" s="1">
        <f t="shared" si="83"/>
        <v>735</v>
      </c>
      <c r="B746" s="1">
        <f t="shared" si="79"/>
        <v>734.9999999977648</v>
      </c>
      <c r="C746" s="10">
        <f t="shared" si="78"/>
        <v>12.249999999962746</v>
      </c>
      <c r="D746" s="22">
        <v>45188</v>
      </c>
      <c r="E746" s="15">
        <v>0.62059027777777775</v>
      </c>
      <c r="F746" s="20">
        <v>0</v>
      </c>
      <c r="G746" s="16">
        <v>0.75600000000000001</v>
      </c>
      <c r="H746" s="16">
        <v>30.9</v>
      </c>
      <c r="I746" s="21">
        <f t="shared" si="80"/>
        <v>45188.62059027778</v>
      </c>
      <c r="J746" s="25">
        <f>VLOOKUP(I746,baro!$A$2:$F$1599,5,TRUE)</f>
        <v>0.75800000000000001</v>
      </c>
      <c r="K746" s="11">
        <f t="shared" si="81"/>
        <v>-2.0000000000000018E-3</v>
      </c>
      <c r="L746" s="10" t="str">
        <f t="shared" si="82"/>
        <v>-</v>
      </c>
      <c r="M746" s="46"/>
    </row>
    <row r="747" spans="1:13" x14ac:dyDescent="0.4">
      <c r="A747" s="1">
        <f t="shared" si="83"/>
        <v>736</v>
      </c>
      <c r="B747" s="1">
        <f t="shared" si="79"/>
        <v>735.99999999776173</v>
      </c>
      <c r="C747" s="10">
        <f t="shared" si="78"/>
        <v>12.266666666629362</v>
      </c>
      <c r="D747" s="22">
        <v>45188</v>
      </c>
      <c r="E747" s="15">
        <v>0.62060185185185179</v>
      </c>
      <c r="F747" s="20">
        <v>0</v>
      </c>
      <c r="G747" s="16">
        <v>0.75600000000000001</v>
      </c>
      <c r="H747" s="16">
        <v>30.9</v>
      </c>
      <c r="I747" s="21">
        <f t="shared" si="80"/>
        <v>45188.62060185185</v>
      </c>
      <c r="J747" s="25">
        <f>VLOOKUP(I747,baro!$A$2:$F$1599,5,TRUE)</f>
        <v>0.75800000000000001</v>
      </c>
      <c r="K747" s="11">
        <f t="shared" si="81"/>
        <v>-2.0000000000000018E-3</v>
      </c>
      <c r="L747" s="10" t="str">
        <f t="shared" si="82"/>
        <v>-</v>
      </c>
      <c r="M747" s="46"/>
    </row>
    <row r="748" spans="1:13" x14ac:dyDescent="0.4">
      <c r="A748" s="1">
        <f t="shared" si="83"/>
        <v>737</v>
      </c>
      <c r="B748" s="1">
        <f t="shared" si="79"/>
        <v>736.99999999775866</v>
      </c>
      <c r="C748" s="10">
        <f t="shared" si="78"/>
        <v>12.283333333295978</v>
      </c>
      <c r="D748" s="22">
        <v>45188</v>
      </c>
      <c r="E748" s="15">
        <v>0.62061342592592594</v>
      </c>
      <c r="F748" s="20">
        <v>0</v>
      </c>
      <c r="G748" s="16">
        <v>0.75600000000000001</v>
      </c>
      <c r="H748" s="16">
        <v>30.9</v>
      </c>
      <c r="I748" s="21">
        <f t="shared" si="80"/>
        <v>45188.620613425926</v>
      </c>
      <c r="J748" s="25">
        <f>VLOOKUP(I748,baro!$A$2:$F$1599,5,TRUE)</f>
        <v>0.75900000000000001</v>
      </c>
      <c r="K748" s="11">
        <f t="shared" si="81"/>
        <v>-3.0000000000000027E-3</v>
      </c>
      <c r="L748" s="10" t="str">
        <f t="shared" si="82"/>
        <v>-</v>
      </c>
      <c r="M748" s="46"/>
    </row>
    <row r="749" spans="1:13" x14ac:dyDescent="0.4">
      <c r="A749" s="1">
        <f t="shared" si="83"/>
        <v>738</v>
      </c>
      <c r="B749" s="1">
        <f t="shared" si="79"/>
        <v>737.99999999775559</v>
      </c>
      <c r="C749" s="10">
        <f t="shared" si="78"/>
        <v>12.299999999962592</v>
      </c>
      <c r="D749" s="22">
        <v>45188</v>
      </c>
      <c r="E749" s="15">
        <v>0.62062499999999998</v>
      </c>
      <c r="F749" s="20">
        <v>0</v>
      </c>
      <c r="G749" s="16">
        <v>0.75600000000000001</v>
      </c>
      <c r="H749" s="16">
        <v>30.9</v>
      </c>
      <c r="I749" s="21">
        <f t="shared" si="80"/>
        <v>45188.620625000003</v>
      </c>
      <c r="J749" s="25">
        <f>VLOOKUP(I749,baro!$A$2:$F$1599,5,TRUE)</f>
        <v>0.75900000000000001</v>
      </c>
      <c r="K749" s="11">
        <f t="shared" si="81"/>
        <v>-3.0000000000000027E-3</v>
      </c>
      <c r="L749" s="10" t="str">
        <f t="shared" si="82"/>
        <v>-</v>
      </c>
      <c r="M749" s="46"/>
    </row>
    <row r="750" spans="1:13" x14ac:dyDescent="0.4">
      <c r="A750" s="1">
        <f t="shared" si="83"/>
        <v>739</v>
      </c>
      <c r="B750" s="1">
        <f t="shared" si="79"/>
        <v>738.99999999775264</v>
      </c>
      <c r="C750" s="10">
        <f t="shared" si="78"/>
        <v>12.31666666662921</v>
      </c>
      <c r="D750" s="22">
        <v>45188</v>
      </c>
      <c r="E750" s="15">
        <v>0.62063657407407413</v>
      </c>
      <c r="F750" s="20">
        <v>0</v>
      </c>
      <c r="G750" s="16">
        <v>0.75600000000000001</v>
      </c>
      <c r="H750" s="16">
        <v>30.9</v>
      </c>
      <c r="I750" s="21">
        <f t="shared" si="80"/>
        <v>45188.620636574073</v>
      </c>
      <c r="J750" s="25">
        <f>VLOOKUP(I750,baro!$A$2:$F$1599,5,TRUE)</f>
        <v>0.75900000000000001</v>
      </c>
      <c r="K750" s="11">
        <f t="shared" si="81"/>
        <v>-3.0000000000000027E-3</v>
      </c>
      <c r="L750" s="10" t="str">
        <f t="shared" si="82"/>
        <v>-</v>
      </c>
      <c r="M750" s="46"/>
    </row>
    <row r="751" spans="1:13" x14ac:dyDescent="0.4">
      <c r="A751" s="1">
        <f t="shared" si="83"/>
        <v>740</v>
      </c>
      <c r="B751" s="1">
        <f t="shared" si="79"/>
        <v>739.99999999774957</v>
      </c>
      <c r="C751" s="10">
        <f t="shared" si="78"/>
        <v>12.333333333295826</v>
      </c>
      <c r="D751" s="22">
        <v>45188</v>
      </c>
      <c r="E751" s="15">
        <v>0.62064814814814817</v>
      </c>
      <c r="F751" s="20">
        <v>0</v>
      </c>
      <c r="G751" s="16">
        <v>0.75600000000000001</v>
      </c>
      <c r="H751" s="16">
        <v>30.9</v>
      </c>
      <c r="I751" s="21">
        <f t="shared" si="80"/>
        <v>45188.620648148149</v>
      </c>
      <c r="J751" s="25">
        <f>VLOOKUP(I751,baro!$A$2:$F$1599,5,TRUE)</f>
        <v>0.75800000000000001</v>
      </c>
      <c r="K751" s="11">
        <f t="shared" si="81"/>
        <v>-2.0000000000000018E-3</v>
      </c>
      <c r="L751" s="10" t="str">
        <f t="shared" si="82"/>
        <v>-</v>
      </c>
      <c r="M751" s="46"/>
    </row>
    <row r="752" spans="1:13" x14ac:dyDescent="0.4">
      <c r="A752" s="1">
        <f t="shared" si="83"/>
        <v>741</v>
      </c>
      <c r="B752" s="1">
        <f t="shared" si="79"/>
        <v>740.9999999977465</v>
      </c>
      <c r="C752" s="10">
        <f t="shared" si="78"/>
        <v>12.349999999962442</v>
      </c>
      <c r="D752" s="22">
        <v>45188</v>
      </c>
      <c r="E752" s="15">
        <v>0.62065972222222221</v>
      </c>
      <c r="F752" s="20">
        <v>0</v>
      </c>
      <c r="G752" s="16">
        <v>0.75600000000000001</v>
      </c>
      <c r="H752" s="16">
        <v>30.9</v>
      </c>
      <c r="I752" s="21">
        <f t="shared" si="80"/>
        <v>45188.620659722219</v>
      </c>
      <c r="J752" s="25">
        <f>VLOOKUP(I752,baro!$A$2:$F$1599,5,TRUE)</f>
        <v>0.75800000000000001</v>
      </c>
      <c r="K752" s="11">
        <f t="shared" si="81"/>
        <v>-2.0000000000000018E-3</v>
      </c>
      <c r="L752" s="10" t="str">
        <f t="shared" si="82"/>
        <v>-</v>
      </c>
      <c r="M752" s="46"/>
    </row>
    <row r="753" spans="1:13" x14ac:dyDescent="0.4">
      <c r="A753" s="1">
        <f t="shared" si="83"/>
        <v>742</v>
      </c>
      <c r="B753" s="1">
        <f t="shared" si="79"/>
        <v>741.99999999774354</v>
      </c>
      <c r="C753" s="10">
        <f t="shared" si="78"/>
        <v>12.36666666662906</v>
      </c>
      <c r="D753" s="22">
        <v>45188</v>
      </c>
      <c r="E753" s="15">
        <v>0.62067129629629625</v>
      </c>
      <c r="F753" s="20">
        <v>0</v>
      </c>
      <c r="G753" s="16">
        <v>0.75600000000000001</v>
      </c>
      <c r="H753" s="16">
        <v>30.9</v>
      </c>
      <c r="I753" s="21">
        <f t="shared" si="80"/>
        <v>45188.620671296296</v>
      </c>
      <c r="J753" s="25">
        <f>VLOOKUP(I753,baro!$A$2:$F$1599,5,TRUE)</f>
        <v>0.75900000000000001</v>
      </c>
      <c r="K753" s="11">
        <f t="shared" si="81"/>
        <v>-3.0000000000000027E-3</v>
      </c>
      <c r="L753" s="10" t="str">
        <f t="shared" si="82"/>
        <v>-</v>
      </c>
      <c r="M753" s="46"/>
    </row>
    <row r="754" spans="1:13" x14ac:dyDescent="0.4">
      <c r="A754" s="1">
        <f t="shared" si="83"/>
        <v>743</v>
      </c>
      <c r="B754" s="1">
        <f t="shared" si="79"/>
        <v>742.99999999774047</v>
      </c>
      <c r="C754" s="10">
        <f t="shared" si="78"/>
        <v>12.383333333295674</v>
      </c>
      <c r="D754" s="22">
        <v>45188</v>
      </c>
      <c r="E754" s="15">
        <v>0.6206828703703704</v>
      </c>
      <c r="F754" s="20">
        <v>0</v>
      </c>
      <c r="G754" s="16">
        <v>0.75600000000000001</v>
      </c>
      <c r="H754" s="16">
        <v>30.9</v>
      </c>
      <c r="I754" s="21">
        <f t="shared" si="80"/>
        <v>45188.620682870373</v>
      </c>
      <c r="J754" s="25">
        <f>VLOOKUP(I754,baro!$A$2:$F$1599,5,TRUE)</f>
        <v>0.75800000000000001</v>
      </c>
      <c r="K754" s="11">
        <f t="shared" si="81"/>
        <v>-2.0000000000000018E-3</v>
      </c>
      <c r="L754" s="10" t="str">
        <f t="shared" si="82"/>
        <v>-</v>
      </c>
      <c r="M754" s="46"/>
    </row>
    <row r="755" spans="1:13" x14ac:dyDescent="0.4">
      <c r="A755" s="1">
        <f t="shared" si="83"/>
        <v>744</v>
      </c>
      <c r="B755" s="1">
        <f t="shared" si="79"/>
        <v>743.9999999977374</v>
      </c>
      <c r="C755" s="10">
        <f t="shared" si="78"/>
        <v>12.39999999996229</v>
      </c>
      <c r="D755" s="22">
        <v>45188</v>
      </c>
      <c r="E755" s="15">
        <v>0.62069444444444444</v>
      </c>
      <c r="F755" s="20">
        <v>0</v>
      </c>
      <c r="G755" s="16">
        <v>0.75600000000000001</v>
      </c>
      <c r="H755" s="16">
        <v>30.9</v>
      </c>
      <c r="I755" s="21">
        <f t="shared" si="80"/>
        <v>45188.620694444442</v>
      </c>
      <c r="J755" s="25">
        <f>VLOOKUP(I755,baro!$A$2:$F$1599,5,TRUE)</f>
        <v>0.75800000000000001</v>
      </c>
      <c r="K755" s="11">
        <f>G755-J755</f>
        <v>-2.0000000000000018E-3</v>
      </c>
      <c r="L755" s="10" t="str">
        <f t="shared" si="82"/>
        <v>-</v>
      </c>
      <c r="M755" s="46"/>
    </row>
    <row r="756" spans="1:13" x14ac:dyDescent="0.4">
      <c r="A756" s="1">
        <f t="shared" si="83"/>
        <v>745</v>
      </c>
      <c r="B756" s="1">
        <f t="shared" si="79"/>
        <v>744.99999999773434</v>
      </c>
      <c r="C756" s="10">
        <f t="shared" si="78"/>
        <v>12.416666666628906</v>
      </c>
      <c r="D756" s="22">
        <v>45188</v>
      </c>
      <c r="E756" s="15">
        <v>0.62070601851851859</v>
      </c>
      <c r="F756" s="20">
        <v>0</v>
      </c>
      <c r="G756" s="16">
        <v>0.75600000000000001</v>
      </c>
      <c r="H756" s="16">
        <v>30.9</v>
      </c>
      <c r="I756" s="21">
        <f t="shared" si="80"/>
        <v>45188.620706018519</v>
      </c>
      <c r="J756" s="25">
        <f>VLOOKUP(I756,baro!$A$2:$F$1599,5,TRUE)</f>
        <v>0.75800000000000001</v>
      </c>
      <c r="K756" s="11">
        <f t="shared" si="81"/>
        <v>-2.0000000000000018E-3</v>
      </c>
      <c r="L756" s="10" t="str">
        <f t="shared" si="82"/>
        <v>-</v>
      </c>
      <c r="M756" s="46"/>
    </row>
    <row r="757" spans="1:13" x14ac:dyDescent="0.4">
      <c r="A757" s="1">
        <f t="shared" si="83"/>
        <v>746</v>
      </c>
      <c r="B757" s="1">
        <f t="shared" si="79"/>
        <v>745.99999999773127</v>
      </c>
      <c r="C757" s="10">
        <f t="shared" si="78"/>
        <v>12.43333333329552</v>
      </c>
      <c r="D757" s="22">
        <v>45188</v>
      </c>
      <c r="E757" s="15">
        <v>0.62071759259259263</v>
      </c>
      <c r="F757" s="20">
        <v>0</v>
      </c>
      <c r="G757" s="16">
        <v>0.75600000000000001</v>
      </c>
      <c r="H757" s="16">
        <v>30.9</v>
      </c>
      <c r="I757" s="21">
        <f t="shared" si="80"/>
        <v>45188.620717592596</v>
      </c>
      <c r="J757" s="25">
        <f>VLOOKUP(I757,baro!$A$2:$F$1599,5,TRUE)</f>
        <v>0.75800000000000001</v>
      </c>
      <c r="K757" s="11">
        <f t="shared" si="81"/>
        <v>-2.0000000000000018E-3</v>
      </c>
      <c r="L757" s="10" t="str">
        <f t="shared" si="82"/>
        <v>-</v>
      </c>
      <c r="M757" s="46"/>
    </row>
    <row r="758" spans="1:13" x14ac:dyDescent="0.4">
      <c r="A758" s="1">
        <f t="shared" si="83"/>
        <v>747</v>
      </c>
      <c r="B758" s="1">
        <f t="shared" si="79"/>
        <v>746.99999999772831</v>
      </c>
      <c r="C758" s="10">
        <f t="shared" si="78"/>
        <v>12.449999999962138</v>
      </c>
      <c r="D758" s="22">
        <v>45188</v>
      </c>
      <c r="E758" s="15">
        <v>0.62072916666666667</v>
      </c>
      <c r="F758" s="20">
        <v>0</v>
      </c>
      <c r="G758" s="16">
        <v>0.75600000000000001</v>
      </c>
      <c r="H758" s="16">
        <v>30.9</v>
      </c>
      <c r="I758" s="21">
        <f t="shared" si="80"/>
        <v>45188.620729166665</v>
      </c>
      <c r="J758" s="25">
        <f>VLOOKUP(I758,baro!$A$2:$F$1599,5,TRUE)</f>
        <v>0.75800000000000001</v>
      </c>
      <c r="K758" s="11">
        <f t="shared" si="81"/>
        <v>-2.0000000000000018E-3</v>
      </c>
      <c r="L758" s="10" t="str">
        <f t="shared" si="82"/>
        <v>-</v>
      </c>
      <c r="M758" s="46"/>
    </row>
    <row r="759" spans="1:13" x14ac:dyDescent="0.4">
      <c r="A759" s="1">
        <f t="shared" si="83"/>
        <v>748</v>
      </c>
      <c r="B759" s="1">
        <f t="shared" si="79"/>
        <v>747.99999999772524</v>
      </c>
      <c r="C759" s="10">
        <f t="shared" si="78"/>
        <v>12.466666666628754</v>
      </c>
      <c r="D759" s="22">
        <v>45188</v>
      </c>
      <c r="E759" s="15">
        <v>0.6207407407407407</v>
      </c>
      <c r="F759" s="20">
        <v>0</v>
      </c>
      <c r="G759" s="16">
        <v>0.75600000000000001</v>
      </c>
      <c r="H759" s="16">
        <v>30.9</v>
      </c>
      <c r="I759" s="21">
        <f t="shared" si="80"/>
        <v>45188.620740740742</v>
      </c>
      <c r="J759" s="25">
        <f>VLOOKUP(I759,baro!$A$2:$F$1599,5,TRUE)</f>
        <v>0.75800000000000001</v>
      </c>
      <c r="K759" s="11">
        <f t="shared" si="81"/>
        <v>-2.0000000000000018E-3</v>
      </c>
      <c r="L759" s="10" t="str">
        <f t="shared" si="82"/>
        <v>-</v>
      </c>
      <c r="M759" s="46"/>
    </row>
    <row r="760" spans="1:13" x14ac:dyDescent="0.4">
      <c r="A760" s="1">
        <f t="shared" si="83"/>
        <v>749</v>
      </c>
      <c r="B760" s="1">
        <f t="shared" si="79"/>
        <v>748.99999999772217</v>
      </c>
      <c r="C760" s="10">
        <f t="shared" si="78"/>
        <v>12.48333333329537</v>
      </c>
      <c r="D760" s="22">
        <v>45188</v>
      </c>
      <c r="E760" s="15">
        <v>0.62075231481481474</v>
      </c>
      <c r="F760" s="20">
        <v>0</v>
      </c>
      <c r="G760" s="16">
        <v>0.75600000000000001</v>
      </c>
      <c r="H760" s="16">
        <v>30.9</v>
      </c>
      <c r="I760" s="21">
        <f t="shared" si="80"/>
        <v>45188.620752314811</v>
      </c>
      <c r="J760" s="25">
        <f>VLOOKUP(I760,baro!$A$2:$F$1599,5,TRUE)</f>
        <v>0.75800000000000001</v>
      </c>
      <c r="K760" s="11">
        <f t="shared" si="81"/>
        <v>-2.0000000000000018E-3</v>
      </c>
      <c r="L760" s="10" t="str">
        <f t="shared" si="82"/>
        <v>-</v>
      </c>
      <c r="M760" s="46"/>
    </row>
    <row r="761" spans="1:13" x14ac:dyDescent="0.4">
      <c r="A761" s="1">
        <f t="shared" si="83"/>
        <v>750</v>
      </c>
      <c r="B761" s="1">
        <f t="shared" si="79"/>
        <v>749.99999999771921</v>
      </c>
      <c r="C761" s="10">
        <f t="shared" si="78"/>
        <v>12.499999999961988</v>
      </c>
      <c r="D761" s="22">
        <v>45188</v>
      </c>
      <c r="E761" s="15">
        <v>0.62076388888888889</v>
      </c>
      <c r="F761" s="20">
        <v>0</v>
      </c>
      <c r="G761" s="16">
        <v>0.75600000000000001</v>
      </c>
      <c r="H761" s="16">
        <v>30.9</v>
      </c>
      <c r="I761" s="21">
        <f t="shared" si="80"/>
        <v>45188.620763888888</v>
      </c>
      <c r="J761" s="25">
        <f>VLOOKUP(I761,baro!$A$2:$F$1599,5,TRUE)</f>
        <v>0.75900000000000001</v>
      </c>
      <c r="K761" s="11">
        <f t="shared" si="81"/>
        <v>-3.0000000000000027E-3</v>
      </c>
      <c r="L761" s="10" t="str">
        <f t="shared" si="82"/>
        <v>-</v>
      </c>
      <c r="M761" s="46"/>
    </row>
    <row r="762" spans="1:13" x14ac:dyDescent="0.4">
      <c r="A762" s="1">
        <f t="shared" si="83"/>
        <v>751</v>
      </c>
      <c r="B762" s="1">
        <f t="shared" si="79"/>
        <v>750.99999999771615</v>
      </c>
      <c r="C762" s="10">
        <f t="shared" si="78"/>
        <v>12.516666666628602</v>
      </c>
      <c r="D762" s="22">
        <v>45188</v>
      </c>
      <c r="E762" s="15">
        <v>0.62077546296296293</v>
      </c>
      <c r="F762" s="20">
        <v>0</v>
      </c>
      <c r="G762" s="16">
        <v>0.75600000000000001</v>
      </c>
      <c r="H762" s="16">
        <v>30.9</v>
      </c>
      <c r="I762" s="21">
        <f t="shared" si="80"/>
        <v>45188.620775462965</v>
      </c>
      <c r="J762" s="25">
        <f>VLOOKUP(I762,baro!$A$2:$F$1599,5,TRUE)</f>
        <v>0.75800000000000001</v>
      </c>
      <c r="K762" s="11">
        <f t="shared" si="81"/>
        <v>-2.0000000000000018E-3</v>
      </c>
      <c r="L762" s="10" t="str">
        <f t="shared" si="82"/>
        <v>-</v>
      </c>
      <c r="M762" s="46"/>
    </row>
    <row r="763" spans="1:13" x14ac:dyDescent="0.4">
      <c r="A763" s="1">
        <f t="shared" si="83"/>
        <v>752</v>
      </c>
      <c r="B763" s="1">
        <f t="shared" si="79"/>
        <v>751.99999999771308</v>
      </c>
      <c r="C763" s="10">
        <f t="shared" si="78"/>
        <v>12.533333333295218</v>
      </c>
      <c r="D763" s="22">
        <v>45188</v>
      </c>
      <c r="E763" s="15">
        <v>0.62078703703703708</v>
      </c>
      <c r="F763" s="20">
        <v>0</v>
      </c>
      <c r="G763" s="16">
        <v>0.75600000000000001</v>
      </c>
      <c r="H763" s="16">
        <v>30.9</v>
      </c>
      <c r="I763" s="21">
        <f t="shared" si="80"/>
        <v>45188.620787037034</v>
      </c>
      <c r="J763" s="25">
        <f>VLOOKUP(I763,baro!$A$2:$F$1599,5,TRUE)</f>
        <v>0.75800000000000001</v>
      </c>
      <c r="K763" s="11">
        <f t="shared" si="81"/>
        <v>-2.0000000000000018E-3</v>
      </c>
      <c r="L763" s="10" t="str">
        <f t="shared" si="82"/>
        <v>-</v>
      </c>
      <c r="M763" s="46"/>
    </row>
    <row r="764" spans="1:13" x14ac:dyDescent="0.4">
      <c r="A764" s="1">
        <f t="shared" si="83"/>
        <v>753</v>
      </c>
      <c r="B764" s="1">
        <f t="shared" si="79"/>
        <v>752.99999999771001</v>
      </c>
      <c r="C764" s="10">
        <f t="shared" ref="C764:C767" si="84">B764/60</f>
        <v>12.549999999961834</v>
      </c>
      <c r="D764" s="22">
        <v>45188</v>
      </c>
      <c r="E764" s="15">
        <v>0.62079861111111112</v>
      </c>
      <c r="F764" s="20">
        <v>0</v>
      </c>
      <c r="G764" s="16">
        <v>0.75600000000000001</v>
      </c>
      <c r="H764" s="16">
        <v>30.9</v>
      </c>
      <c r="I764" s="21">
        <f t="shared" si="80"/>
        <v>45188.620798611111</v>
      </c>
      <c r="J764" s="25">
        <f>VLOOKUP(I764,baro!$A$2:$F$1599,5,TRUE)</f>
        <v>0.75800000000000001</v>
      </c>
      <c r="K764" s="11">
        <f t="shared" si="81"/>
        <v>-2.0000000000000018E-3</v>
      </c>
      <c r="L764" s="10" t="str">
        <f t="shared" si="82"/>
        <v>-</v>
      </c>
      <c r="M764" s="46"/>
    </row>
    <row r="765" spans="1:13" x14ac:dyDescent="0.4">
      <c r="A765" s="1">
        <f t="shared" si="83"/>
        <v>754</v>
      </c>
      <c r="B765" s="1">
        <f t="shared" si="79"/>
        <v>753.99999999770694</v>
      </c>
      <c r="C765" s="10">
        <f t="shared" si="84"/>
        <v>12.566666666628448</v>
      </c>
      <c r="D765" s="22">
        <v>45188</v>
      </c>
      <c r="E765" s="15">
        <v>0.62081018518518516</v>
      </c>
      <c r="F765" s="20">
        <v>0</v>
      </c>
      <c r="G765" s="16">
        <v>0.75600000000000001</v>
      </c>
      <c r="H765" s="16">
        <v>30.9</v>
      </c>
      <c r="I765" s="21">
        <f t="shared" si="80"/>
        <v>45188.620810185188</v>
      </c>
      <c r="J765" s="25">
        <f>VLOOKUP(I765,baro!$A$2:$F$1599,5,TRUE)</f>
        <v>0.75800000000000001</v>
      </c>
      <c r="K765" s="11">
        <f t="shared" si="81"/>
        <v>-2.0000000000000018E-3</v>
      </c>
      <c r="L765" s="10" t="str">
        <f t="shared" si="82"/>
        <v>-</v>
      </c>
      <c r="M765" s="46"/>
    </row>
    <row r="766" spans="1:13" x14ac:dyDescent="0.4">
      <c r="A766" s="1">
        <f t="shared" si="83"/>
        <v>755</v>
      </c>
      <c r="B766" s="1">
        <f t="shared" si="79"/>
        <v>754.99999999770398</v>
      </c>
      <c r="C766" s="10">
        <f t="shared" si="84"/>
        <v>12.583333333295066</v>
      </c>
      <c r="D766" s="22">
        <v>45188</v>
      </c>
      <c r="E766" s="15">
        <v>0.6208217592592592</v>
      </c>
      <c r="F766" s="20">
        <v>0</v>
      </c>
      <c r="G766" s="16">
        <v>0.75600000000000001</v>
      </c>
      <c r="H766" s="16">
        <v>30.9</v>
      </c>
      <c r="I766" s="21">
        <f t="shared" si="80"/>
        <v>45188.620821759258</v>
      </c>
      <c r="J766" s="25">
        <f>VLOOKUP(I766,baro!$A$2:$F$1599,5,TRUE)</f>
        <v>0.75800000000000001</v>
      </c>
      <c r="K766" s="11">
        <f t="shared" si="81"/>
        <v>-2.0000000000000018E-3</v>
      </c>
      <c r="L766" s="10" t="str">
        <f t="shared" si="82"/>
        <v>-</v>
      </c>
      <c r="M766" s="46"/>
    </row>
    <row r="767" spans="1:13" x14ac:dyDescent="0.4">
      <c r="A767" s="1">
        <f t="shared" si="83"/>
        <v>756</v>
      </c>
      <c r="B767" s="1">
        <f t="shared" si="79"/>
        <v>755.99999999770091</v>
      </c>
      <c r="C767" s="10">
        <f t="shared" si="84"/>
        <v>12.599999999961682</v>
      </c>
      <c r="D767" s="22">
        <v>45188</v>
      </c>
      <c r="E767" s="15">
        <v>0.62083333333333335</v>
      </c>
      <c r="F767" s="20">
        <v>0</v>
      </c>
      <c r="G767" s="16">
        <v>0.75600000000000001</v>
      </c>
      <c r="H767" s="16">
        <v>30.9</v>
      </c>
      <c r="I767" s="21">
        <f t="shared" si="80"/>
        <v>45188.620833333334</v>
      </c>
      <c r="J767" s="25">
        <f>VLOOKUP(I767,baro!$A$2:$F$1599,5,TRUE)</f>
        <v>0.75800000000000001</v>
      </c>
      <c r="K767" s="11">
        <f t="shared" si="81"/>
        <v>-2.0000000000000018E-3</v>
      </c>
      <c r="L767" s="10" t="str">
        <f t="shared" si="82"/>
        <v>-</v>
      </c>
      <c r="M767" s="46"/>
    </row>
    <row r="768" spans="1:13" x14ac:dyDescent="0.4">
      <c r="A768" s="1"/>
      <c r="B768" s="1"/>
      <c r="C768" s="10"/>
      <c r="D768" s="22"/>
      <c r="E768" s="15"/>
      <c r="F768" s="20"/>
      <c r="G768" s="16"/>
      <c r="H768" s="16"/>
      <c r="I768" s="21"/>
      <c r="J768" s="25"/>
      <c r="K768" s="11"/>
      <c r="L768" s="10"/>
      <c r="M768" s="46"/>
    </row>
    <row r="769" spans="1:13" x14ac:dyDescent="0.4">
      <c r="A769" s="1"/>
      <c r="B769" s="1"/>
      <c r="C769" s="10"/>
      <c r="D769" s="22"/>
      <c r="E769" s="15"/>
      <c r="F769" s="20"/>
      <c r="G769" s="16"/>
      <c r="H769" s="16"/>
      <c r="I769" s="21"/>
      <c r="J769" s="25"/>
      <c r="K769" s="11"/>
      <c r="L769" s="10"/>
      <c r="M769" s="46"/>
    </row>
    <row r="770" spans="1:13" x14ac:dyDescent="0.4">
      <c r="A770" s="1"/>
      <c r="B770" s="1"/>
      <c r="C770" s="10"/>
      <c r="D770" s="22"/>
      <c r="E770" s="15"/>
      <c r="F770" s="20"/>
      <c r="G770" s="16"/>
      <c r="H770" s="16"/>
      <c r="I770" s="21"/>
      <c r="J770" s="25"/>
      <c r="K770" s="11"/>
      <c r="L770" s="10"/>
      <c r="M770" s="46"/>
    </row>
    <row r="771" spans="1:13" x14ac:dyDescent="0.4">
      <c r="A771" s="1"/>
      <c r="B771" s="1"/>
      <c r="C771" s="10"/>
      <c r="D771" s="22"/>
      <c r="E771" s="15"/>
      <c r="F771" s="20"/>
      <c r="G771" s="16"/>
      <c r="H771" s="16"/>
      <c r="I771" s="21"/>
      <c r="J771" s="25"/>
      <c r="K771" s="11"/>
      <c r="L771" s="10"/>
      <c r="M771" s="46"/>
    </row>
    <row r="772" spans="1:13" x14ac:dyDescent="0.4">
      <c r="A772" s="1"/>
      <c r="B772" s="1"/>
      <c r="C772" s="10"/>
      <c r="D772" s="22"/>
      <c r="E772" s="15"/>
      <c r="F772" s="20"/>
      <c r="G772" s="16"/>
      <c r="H772" s="16"/>
      <c r="I772" s="21"/>
      <c r="J772" s="25"/>
      <c r="K772" s="11"/>
      <c r="L772" s="10"/>
      <c r="M772" s="46"/>
    </row>
    <row r="773" spans="1:13" x14ac:dyDescent="0.4">
      <c r="A773" s="1"/>
      <c r="B773" s="1"/>
      <c r="C773" s="10"/>
      <c r="D773" s="22"/>
      <c r="E773" s="15"/>
      <c r="F773" s="20"/>
      <c r="G773" s="16"/>
      <c r="H773" s="16"/>
      <c r="I773" s="21"/>
      <c r="J773" s="25"/>
      <c r="K773" s="11"/>
      <c r="L773" s="10"/>
      <c r="M773" s="46"/>
    </row>
    <row r="774" spans="1:13" x14ac:dyDescent="0.4">
      <c r="A774" s="1"/>
      <c r="B774" s="1"/>
      <c r="C774" s="10"/>
      <c r="D774" s="22"/>
      <c r="E774" s="15"/>
      <c r="F774" s="20"/>
      <c r="G774" s="16"/>
      <c r="H774" s="16"/>
      <c r="I774" s="21"/>
      <c r="J774" s="25"/>
      <c r="K774" s="11"/>
      <c r="L774" s="10"/>
      <c r="M774" s="46"/>
    </row>
    <row r="775" spans="1:13" x14ac:dyDescent="0.4">
      <c r="A775" s="1"/>
      <c r="B775" s="1"/>
      <c r="C775" s="10"/>
      <c r="D775" s="22"/>
      <c r="E775" s="15"/>
      <c r="F775" s="20"/>
      <c r="G775" s="16"/>
      <c r="H775" s="16"/>
      <c r="I775" s="21"/>
      <c r="J775" s="25"/>
      <c r="K775" s="11"/>
      <c r="L775" s="10"/>
      <c r="M775" s="46"/>
    </row>
    <row r="776" spans="1:13" x14ac:dyDescent="0.4">
      <c r="A776" s="1"/>
      <c r="B776" s="1"/>
      <c r="C776" s="10"/>
      <c r="D776" s="22"/>
      <c r="E776" s="15"/>
      <c r="F776" s="20"/>
      <c r="G776" s="16"/>
      <c r="H776" s="16"/>
      <c r="I776" s="21"/>
      <c r="J776" s="25"/>
      <c r="K776" s="11"/>
      <c r="L776" s="10"/>
      <c r="M776" s="46"/>
    </row>
    <row r="777" spans="1:13" x14ac:dyDescent="0.4">
      <c r="A777" s="1"/>
      <c r="B777" s="1"/>
      <c r="C777" s="10"/>
      <c r="D777" s="22"/>
      <c r="E777" s="15"/>
      <c r="F777" s="20"/>
      <c r="G777" s="16"/>
      <c r="H777" s="16"/>
      <c r="I777" s="21"/>
      <c r="J777" s="25"/>
      <c r="K777" s="11"/>
      <c r="L777" s="10"/>
      <c r="M777" s="46"/>
    </row>
    <row r="778" spans="1:13" x14ac:dyDescent="0.4">
      <c r="A778" s="1"/>
      <c r="B778" s="1"/>
      <c r="C778" s="10"/>
      <c r="D778" s="22"/>
      <c r="E778" s="15"/>
      <c r="F778" s="20"/>
      <c r="G778" s="16"/>
      <c r="H778" s="16"/>
      <c r="I778" s="21"/>
      <c r="J778" s="25"/>
      <c r="K778" s="11"/>
      <c r="L778" s="10"/>
      <c r="M778" s="46"/>
    </row>
    <row r="779" spans="1:13" x14ac:dyDescent="0.4">
      <c r="A779" s="1"/>
      <c r="B779" s="1"/>
      <c r="C779" s="10"/>
      <c r="D779" s="22"/>
      <c r="E779" s="15"/>
      <c r="F779" s="20"/>
      <c r="G779" s="16"/>
      <c r="H779" s="16"/>
      <c r="I779" s="21"/>
      <c r="J779" s="25"/>
      <c r="K779" s="11"/>
      <c r="L779" s="10"/>
      <c r="M779" s="46"/>
    </row>
    <row r="780" spans="1:13" x14ac:dyDescent="0.4">
      <c r="A780" s="1"/>
      <c r="B780" s="1"/>
      <c r="C780" s="10"/>
      <c r="D780" s="22"/>
      <c r="E780" s="15"/>
      <c r="F780" s="20"/>
      <c r="G780" s="16"/>
      <c r="H780" s="16"/>
      <c r="I780" s="21"/>
      <c r="J780" s="25"/>
      <c r="K780" s="11"/>
      <c r="L780" s="10"/>
      <c r="M780" s="46"/>
    </row>
    <row r="781" spans="1:13" x14ac:dyDescent="0.4">
      <c r="A781" s="1"/>
      <c r="B781" s="1"/>
      <c r="C781" s="10"/>
      <c r="D781" s="22"/>
      <c r="E781" s="15"/>
      <c r="F781" s="20"/>
      <c r="G781" s="16"/>
      <c r="H781" s="16"/>
      <c r="I781" s="21"/>
      <c r="J781" s="25"/>
      <c r="K781" s="11"/>
      <c r="L781" s="10"/>
      <c r="M781" s="46"/>
    </row>
    <row r="782" spans="1:13" x14ac:dyDescent="0.4">
      <c r="A782" s="1"/>
      <c r="B782" s="1"/>
      <c r="C782" s="10"/>
      <c r="D782" s="22"/>
      <c r="E782" s="15"/>
      <c r="F782" s="20"/>
      <c r="G782" s="16"/>
      <c r="H782" s="16"/>
      <c r="I782" s="21"/>
      <c r="J782" s="25"/>
      <c r="K782" s="11"/>
      <c r="L782" s="10"/>
      <c r="M782" s="46"/>
    </row>
    <row r="783" spans="1:13" x14ac:dyDescent="0.4">
      <c r="A783" s="1"/>
      <c r="B783" s="1"/>
      <c r="C783" s="10"/>
      <c r="D783" s="22"/>
      <c r="E783" s="15"/>
      <c r="F783" s="20"/>
      <c r="G783" s="16"/>
      <c r="H783" s="16"/>
      <c r="I783" s="21"/>
      <c r="J783" s="25"/>
      <c r="K783" s="11"/>
      <c r="L783" s="10"/>
      <c r="M783" s="46"/>
    </row>
    <row r="784" spans="1:13" x14ac:dyDescent="0.4">
      <c r="A784" s="1"/>
      <c r="B784" s="1"/>
      <c r="C784" s="10"/>
      <c r="D784" s="22"/>
      <c r="E784" s="15"/>
      <c r="F784" s="20"/>
      <c r="G784" s="16"/>
      <c r="H784" s="16"/>
      <c r="I784" s="21"/>
      <c r="J784" s="25"/>
      <c r="K784" s="11"/>
      <c r="L784" s="10"/>
      <c r="M784" s="46"/>
    </row>
    <row r="785" spans="1:13" x14ac:dyDescent="0.4">
      <c r="A785" s="1"/>
      <c r="B785" s="1"/>
      <c r="C785" s="10"/>
      <c r="D785" s="22"/>
      <c r="E785" s="15"/>
      <c r="F785" s="20"/>
      <c r="G785" s="16"/>
      <c r="H785" s="16"/>
      <c r="I785" s="21"/>
      <c r="J785" s="25"/>
      <c r="K785" s="11"/>
      <c r="L785" s="10"/>
      <c r="M785" s="46"/>
    </row>
    <row r="786" spans="1:13" x14ac:dyDescent="0.4">
      <c r="A786" s="1"/>
      <c r="B786" s="1"/>
      <c r="C786" s="10"/>
      <c r="D786" s="22"/>
      <c r="E786" s="15"/>
      <c r="F786" s="20"/>
      <c r="G786" s="16"/>
      <c r="H786" s="16"/>
      <c r="I786" s="21"/>
      <c r="J786" s="25"/>
      <c r="K786" s="11"/>
      <c r="L786" s="10"/>
      <c r="M786" s="46"/>
    </row>
    <row r="787" spans="1:13" x14ac:dyDescent="0.4">
      <c r="A787" s="1"/>
      <c r="B787" s="1"/>
      <c r="C787" s="10"/>
      <c r="D787" s="22"/>
      <c r="E787" s="15"/>
      <c r="F787" s="20"/>
      <c r="G787" s="16"/>
      <c r="H787" s="16"/>
      <c r="I787" s="21"/>
      <c r="J787" s="25"/>
      <c r="K787" s="11"/>
      <c r="L787" s="10"/>
      <c r="M787" s="46"/>
    </row>
    <row r="788" spans="1:13" x14ac:dyDescent="0.4">
      <c r="A788" s="1"/>
      <c r="B788" s="1"/>
      <c r="C788" s="10"/>
      <c r="D788" s="22"/>
      <c r="E788" s="15"/>
      <c r="F788" s="20"/>
      <c r="G788" s="16"/>
      <c r="H788" s="16"/>
      <c r="I788" s="21"/>
      <c r="J788" s="25"/>
      <c r="K788" s="11"/>
      <c r="L788" s="10"/>
      <c r="M788" s="46"/>
    </row>
    <row r="789" spans="1:13" x14ac:dyDescent="0.4">
      <c r="A789" s="1"/>
      <c r="B789" s="1"/>
      <c r="C789" s="10"/>
      <c r="D789" s="22"/>
      <c r="E789" s="15"/>
      <c r="F789" s="20"/>
      <c r="G789" s="16"/>
      <c r="H789" s="16"/>
      <c r="I789" s="21"/>
      <c r="J789" s="25"/>
      <c r="K789" s="11"/>
      <c r="L789" s="10"/>
      <c r="M789" s="46"/>
    </row>
    <row r="790" spans="1:13" x14ac:dyDescent="0.4">
      <c r="A790" s="1"/>
      <c r="B790" s="1"/>
      <c r="C790" s="10"/>
      <c r="D790" s="22"/>
      <c r="E790" s="15"/>
      <c r="F790" s="20"/>
      <c r="G790" s="16"/>
      <c r="H790" s="16"/>
      <c r="I790" s="21"/>
      <c r="J790" s="25"/>
      <c r="K790" s="11"/>
      <c r="L790" s="10"/>
      <c r="M790" s="46"/>
    </row>
    <row r="791" spans="1:13" x14ac:dyDescent="0.4">
      <c r="A791" s="1"/>
      <c r="B791" s="1"/>
      <c r="C791" s="10"/>
      <c r="D791" s="22"/>
      <c r="E791" s="15"/>
      <c r="F791" s="20"/>
      <c r="G791" s="16"/>
      <c r="H791" s="16"/>
      <c r="I791" s="21"/>
      <c r="J791" s="25"/>
      <c r="K791" s="11"/>
      <c r="L791" s="10"/>
      <c r="M791" s="46"/>
    </row>
    <row r="792" spans="1:13" x14ac:dyDescent="0.4">
      <c r="A792" s="1"/>
      <c r="B792" s="1"/>
      <c r="C792" s="10"/>
      <c r="D792" s="22"/>
      <c r="E792" s="15"/>
      <c r="F792" s="20"/>
      <c r="G792" s="16"/>
      <c r="H792" s="16"/>
      <c r="I792" s="21"/>
      <c r="J792" s="25"/>
      <c r="K792" s="11"/>
      <c r="L792" s="10"/>
      <c r="M792" s="46"/>
    </row>
    <row r="793" spans="1:13" x14ac:dyDescent="0.4">
      <c r="A793" s="1"/>
      <c r="B793" s="1"/>
      <c r="C793" s="10"/>
      <c r="D793" s="22"/>
      <c r="E793" s="15"/>
      <c r="F793" s="20"/>
      <c r="G793" s="16"/>
      <c r="H793" s="16"/>
      <c r="I793" s="21"/>
      <c r="J793" s="25"/>
      <c r="K793" s="11"/>
      <c r="L793" s="10"/>
      <c r="M793" s="46"/>
    </row>
    <row r="794" spans="1:13" x14ac:dyDescent="0.4">
      <c r="A794" s="1"/>
      <c r="B794" s="1"/>
      <c r="C794" s="10"/>
      <c r="D794" s="22"/>
      <c r="E794" s="15"/>
      <c r="F794" s="20"/>
      <c r="G794" s="16"/>
      <c r="H794" s="16"/>
      <c r="I794" s="21"/>
      <c r="J794" s="25"/>
      <c r="K794" s="11"/>
      <c r="L794" s="10"/>
      <c r="M794" s="46"/>
    </row>
    <row r="795" spans="1:13" x14ac:dyDescent="0.4">
      <c r="A795" s="1"/>
      <c r="B795" s="1"/>
      <c r="C795" s="10"/>
      <c r="D795" s="22"/>
      <c r="E795" s="15"/>
      <c r="F795" s="20"/>
      <c r="G795" s="16"/>
      <c r="H795" s="16"/>
      <c r="I795" s="21"/>
      <c r="J795" s="25"/>
      <c r="K795" s="11"/>
      <c r="L795" s="10"/>
      <c r="M795" s="46"/>
    </row>
    <row r="796" spans="1:13" x14ac:dyDescent="0.4">
      <c r="A796" s="1"/>
      <c r="B796" s="1"/>
      <c r="C796" s="10"/>
      <c r="D796" s="22"/>
      <c r="E796" s="15"/>
      <c r="F796" s="20"/>
      <c r="G796" s="16"/>
      <c r="H796" s="16"/>
      <c r="I796" s="21"/>
      <c r="J796" s="25"/>
      <c r="K796" s="11"/>
      <c r="L796" s="10"/>
      <c r="M796" s="46"/>
    </row>
    <row r="797" spans="1:13" x14ac:dyDescent="0.4">
      <c r="A797" s="1"/>
      <c r="B797" s="1"/>
      <c r="C797" s="10"/>
      <c r="D797" s="22"/>
      <c r="E797" s="15"/>
      <c r="F797" s="20"/>
      <c r="G797" s="16"/>
      <c r="H797" s="16"/>
      <c r="I797" s="21"/>
      <c r="J797" s="25"/>
      <c r="K797" s="11"/>
      <c r="L797" s="10"/>
      <c r="M797" s="46"/>
    </row>
    <row r="798" spans="1:13" x14ac:dyDescent="0.4">
      <c r="A798" s="1"/>
      <c r="B798" s="1"/>
      <c r="C798" s="10"/>
      <c r="D798" s="22"/>
      <c r="E798" s="15"/>
      <c r="F798" s="20"/>
      <c r="G798" s="16"/>
      <c r="H798" s="16"/>
      <c r="I798" s="21"/>
      <c r="J798" s="25"/>
      <c r="K798" s="11"/>
      <c r="L798" s="10"/>
      <c r="M798" s="46"/>
    </row>
    <row r="799" spans="1:13" x14ac:dyDescent="0.4">
      <c r="A799" s="1"/>
      <c r="B799" s="1"/>
      <c r="C799" s="10"/>
      <c r="D799" s="22"/>
      <c r="E799" s="15"/>
      <c r="F799" s="20"/>
      <c r="G799" s="16"/>
      <c r="H799" s="16"/>
      <c r="I799" s="21"/>
      <c r="J799" s="25"/>
      <c r="K799" s="11"/>
      <c r="L799" s="10"/>
      <c r="M799" s="46"/>
    </row>
    <row r="800" spans="1:13" x14ac:dyDescent="0.4">
      <c r="A800" s="1"/>
      <c r="B800" s="1"/>
      <c r="C800" s="10"/>
      <c r="D800" s="22"/>
      <c r="E800" s="15"/>
      <c r="F800" s="20"/>
      <c r="G800" s="16"/>
      <c r="H800" s="16"/>
      <c r="I800" s="21"/>
      <c r="J800" s="25"/>
      <c r="K800" s="11"/>
      <c r="L800" s="10"/>
      <c r="M800" s="46"/>
    </row>
    <row r="801" spans="1:13" x14ac:dyDescent="0.4">
      <c r="A801" s="1"/>
      <c r="B801" s="1"/>
      <c r="C801" s="10"/>
      <c r="D801" s="22"/>
      <c r="E801" s="15"/>
      <c r="F801" s="20"/>
      <c r="G801" s="16"/>
      <c r="H801" s="16"/>
      <c r="I801" s="21"/>
      <c r="J801" s="25"/>
      <c r="K801" s="11"/>
      <c r="L801" s="10"/>
      <c r="M801" s="46"/>
    </row>
    <row r="802" spans="1:13" x14ac:dyDescent="0.4">
      <c r="A802" s="1"/>
      <c r="B802" s="1"/>
      <c r="C802" s="10"/>
      <c r="D802" s="22"/>
      <c r="E802" s="15"/>
      <c r="F802" s="20"/>
      <c r="G802" s="16"/>
      <c r="H802" s="16"/>
      <c r="I802" s="21"/>
      <c r="J802" s="25"/>
      <c r="K802" s="11"/>
      <c r="L802" s="10"/>
      <c r="M802" s="46"/>
    </row>
    <row r="803" spans="1:13" x14ac:dyDescent="0.4">
      <c r="A803" s="1"/>
      <c r="B803" s="1"/>
      <c r="C803" s="10"/>
      <c r="D803" s="22"/>
      <c r="E803" s="15"/>
      <c r="F803" s="20"/>
      <c r="G803" s="16"/>
      <c r="H803" s="16"/>
      <c r="I803" s="21"/>
      <c r="J803" s="25"/>
      <c r="K803" s="11"/>
      <c r="L803" s="10"/>
      <c r="M803" s="46"/>
    </row>
    <row r="804" spans="1:13" x14ac:dyDescent="0.4">
      <c r="A804" s="1"/>
      <c r="B804" s="1"/>
      <c r="C804" s="10"/>
      <c r="D804" s="22"/>
      <c r="E804" s="15"/>
      <c r="F804" s="20"/>
      <c r="G804" s="16"/>
      <c r="H804" s="16"/>
      <c r="I804" s="21"/>
      <c r="J804" s="25"/>
      <c r="K804" s="11"/>
      <c r="L804" s="10"/>
      <c r="M804" s="46"/>
    </row>
    <row r="805" spans="1:13" x14ac:dyDescent="0.4">
      <c r="A805" s="1"/>
      <c r="B805" s="1"/>
      <c r="C805" s="10"/>
      <c r="D805" s="22"/>
      <c r="E805" s="15"/>
      <c r="F805" s="20"/>
      <c r="G805" s="16"/>
      <c r="H805" s="16"/>
      <c r="I805" s="21"/>
      <c r="J805" s="25"/>
      <c r="K805" s="11"/>
      <c r="L805" s="10"/>
      <c r="M805" s="46"/>
    </row>
    <row r="806" spans="1:13" x14ac:dyDescent="0.4">
      <c r="A806" s="1"/>
      <c r="B806" s="1"/>
      <c r="C806" s="10"/>
      <c r="D806" s="22"/>
      <c r="E806" s="15"/>
      <c r="F806" s="20"/>
      <c r="G806" s="16"/>
      <c r="H806" s="16"/>
      <c r="I806" s="21"/>
      <c r="J806" s="25"/>
      <c r="K806" s="11"/>
      <c r="L806" s="10"/>
      <c r="M806" s="46"/>
    </row>
    <row r="807" spans="1:13" x14ac:dyDescent="0.4">
      <c r="A807" s="1"/>
      <c r="B807" s="1"/>
      <c r="C807" s="10"/>
      <c r="D807" s="22"/>
      <c r="E807" s="15"/>
      <c r="F807" s="20"/>
      <c r="G807" s="16"/>
      <c r="H807" s="16"/>
      <c r="I807" s="21"/>
      <c r="J807" s="25"/>
      <c r="K807" s="11"/>
      <c r="L807" s="10"/>
      <c r="M807" s="46"/>
    </row>
    <row r="808" spans="1:13" x14ac:dyDescent="0.4">
      <c r="A808" s="1"/>
      <c r="B808" s="1"/>
      <c r="C808" s="10"/>
      <c r="D808" s="22"/>
      <c r="E808" s="15"/>
      <c r="F808" s="20"/>
      <c r="G808" s="16"/>
      <c r="H808" s="16"/>
      <c r="I808" s="21"/>
      <c r="J808" s="25"/>
      <c r="K808" s="11"/>
      <c r="L808" s="10"/>
      <c r="M808" s="46"/>
    </row>
    <row r="809" spans="1:13" x14ac:dyDescent="0.4">
      <c r="A809" s="1"/>
      <c r="B809" s="1"/>
      <c r="C809" s="10"/>
      <c r="D809" s="22"/>
      <c r="E809" s="15"/>
      <c r="F809" s="20"/>
      <c r="G809" s="16"/>
      <c r="H809" s="16"/>
      <c r="I809" s="21"/>
      <c r="J809" s="25"/>
      <c r="K809" s="11"/>
      <c r="L809" s="10"/>
      <c r="M809" s="46"/>
    </row>
    <row r="810" spans="1:13" x14ac:dyDescent="0.4">
      <c r="A810" s="1"/>
      <c r="B810" s="1"/>
      <c r="C810" s="10"/>
      <c r="D810" s="22"/>
      <c r="E810" s="15"/>
      <c r="F810" s="20"/>
      <c r="G810" s="16"/>
      <c r="H810" s="16"/>
      <c r="I810" s="21"/>
      <c r="J810" s="25"/>
      <c r="K810" s="11"/>
      <c r="L810" s="10"/>
      <c r="M810" s="46"/>
    </row>
    <row r="811" spans="1:13" x14ac:dyDescent="0.4">
      <c r="A811" s="1"/>
      <c r="B811" s="1"/>
      <c r="C811" s="10"/>
      <c r="D811" s="22"/>
      <c r="E811" s="15"/>
      <c r="F811" s="20"/>
      <c r="G811" s="16"/>
      <c r="H811" s="16"/>
      <c r="I811" s="21"/>
      <c r="J811" s="25"/>
      <c r="K811" s="11"/>
      <c r="L811" s="10"/>
      <c r="M811" s="46"/>
    </row>
    <row r="812" spans="1:13" x14ac:dyDescent="0.4">
      <c r="A812" s="1"/>
      <c r="B812" s="1"/>
      <c r="C812" s="10"/>
      <c r="D812" s="22"/>
      <c r="E812" s="15"/>
      <c r="F812" s="20"/>
      <c r="G812" s="16"/>
      <c r="H812" s="16"/>
      <c r="I812" s="21"/>
      <c r="J812" s="25"/>
      <c r="K812" s="11"/>
      <c r="L812" s="10"/>
      <c r="M812" s="46"/>
    </row>
    <row r="813" spans="1:13" x14ac:dyDescent="0.4">
      <c r="A813" s="1"/>
      <c r="B813" s="1"/>
      <c r="C813" s="10"/>
      <c r="D813" s="22"/>
      <c r="E813" s="15"/>
      <c r="F813" s="20"/>
      <c r="G813" s="16"/>
      <c r="H813" s="16"/>
      <c r="I813" s="21"/>
      <c r="J813" s="25"/>
      <c r="K813" s="11"/>
      <c r="L813" s="10"/>
      <c r="M813" s="46"/>
    </row>
    <row r="814" spans="1:13" x14ac:dyDescent="0.4">
      <c r="A814" s="1"/>
      <c r="B814" s="1"/>
      <c r="C814" s="10"/>
      <c r="D814" s="22"/>
      <c r="E814" s="15"/>
      <c r="F814" s="20"/>
      <c r="G814" s="16"/>
      <c r="H814" s="16"/>
      <c r="I814" s="21"/>
      <c r="J814" s="25"/>
      <c r="K814" s="11"/>
      <c r="L814" s="10"/>
      <c r="M814" s="46"/>
    </row>
    <row r="815" spans="1:13" x14ac:dyDescent="0.4">
      <c r="A815" s="1"/>
      <c r="B815" s="1"/>
      <c r="C815" s="10"/>
      <c r="D815" s="22"/>
      <c r="E815" s="15"/>
      <c r="F815" s="20"/>
      <c r="G815" s="16"/>
      <c r="H815" s="16"/>
      <c r="I815" s="21"/>
      <c r="J815" s="25"/>
      <c r="K815" s="11"/>
      <c r="L815" s="10"/>
      <c r="M815" s="46"/>
    </row>
    <row r="816" spans="1:13" x14ac:dyDescent="0.4">
      <c r="A816" s="1"/>
      <c r="B816" s="1"/>
      <c r="C816" s="10"/>
      <c r="D816" s="22"/>
      <c r="E816" s="15"/>
      <c r="F816" s="20"/>
      <c r="G816" s="16"/>
      <c r="H816" s="16"/>
      <c r="I816" s="21"/>
      <c r="J816" s="25"/>
      <c r="K816" s="11"/>
      <c r="L816" s="10"/>
      <c r="M816" s="46"/>
    </row>
    <row r="817" spans="1:13" x14ac:dyDescent="0.4">
      <c r="A817" s="1"/>
      <c r="B817" s="1"/>
      <c r="C817" s="10"/>
      <c r="D817" s="22"/>
      <c r="E817" s="15"/>
      <c r="F817" s="20"/>
      <c r="G817" s="16"/>
      <c r="H817" s="16"/>
      <c r="I817" s="21"/>
      <c r="J817" s="25"/>
      <c r="K817" s="11"/>
      <c r="L817" s="10"/>
      <c r="M817" s="46"/>
    </row>
    <row r="818" spans="1:13" x14ac:dyDescent="0.4">
      <c r="A818" s="1"/>
      <c r="B818" s="1"/>
      <c r="C818" s="10"/>
      <c r="D818" s="22"/>
      <c r="E818" s="15"/>
      <c r="F818" s="20"/>
      <c r="G818" s="16"/>
      <c r="H818" s="16"/>
      <c r="I818" s="21"/>
      <c r="J818" s="25"/>
      <c r="K818" s="11"/>
      <c r="L818" s="10"/>
      <c r="M818" s="46"/>
    </row>
    <row r="819" spans="1:13" x14ac:dyDescent="0.4">
      <c r="A819" s="1"/>
      <c r="B819" s="1"/>
      <c r="C819" s="10"/>
      <c r="D819" s="22"/>
      <c r="E819" s="15"/>
      <c r="F819" s="20"/>
      <c r="G819" s="16"/>
      <c r="H819" s="16"/>
      <c r="I819" s="21"/>
      <c r="J819" s="25"/>
      <c r="K819" s="11"/>
      <c r="L819" s="10"/>
      <c r="M819" s="46"/>
    </row>
    <row r="820" spans="1:13" x14ac:dyDescent="0.4">
      <c r="A820" s="1"/>
      <c r="B820" s="1"/>
      <c r="C820" s="10"/>
      <c r="D820" s="22"/>
      <c r="E820" s="15"/>
      <c r="F820" s="20"/>
      <c r="G820" s="16"/>
      <c r="H820" s="16"/>
      <c r="I820" s="21"/>
      <c r="J820" s="25"/>
      <c r="K820" s="11"/>
      <c r="L820" s="10"/>
      <c r="M820" s="46"/>
    </row>
    <row r="821" spans="1:13" x14ac:dyDescent="0.4">
      <c r="A821" s="1"/>
      <c r="B821" s="1"/>
      <c r="C821" s="10"/>
      <c r="D821" s="22"/>
      <c r="E821" s="15"/>
      <c r="F821" s="20"/>
      <c r="G821" s="16"/>
      <c r="H821" s="16"/>
      <c r="I821" s="21"/>
      <c r="J821" s="25"/>
      <c r="K821" s="11"/>
      <c r="L821" s="10"/>
      <c r="M821" s="46"/>
    </row>
    <row r="822" spans="1:13" x14ac:dyDescent="0.4">
      <c r="A822" s="1"/>
      <c r="B822" s="1"/>
      <c r="C822" s="10"/>
      <c r="D822" s="22"/>
      <c r="E822" s="15"/>
      <c r="F822" s="20"/>
      <c r="G822" s="16"/>
      <c r="H822" s="16"/>
      <c r="I822" s="21"/>
      <c r="J822" s="25"/>
      <c r="K822" s="11"/>
      <c r="L822" s="10"/>
      <c r="M822" s="46"/>
    </row>
    <row r="823" spans="1:13" x14ac:dyDescent="0.4">
      <c r="A823" s="1"/>
      <c r="B823" s="1"/>
      <c r="C823" s="10"/>
      <c r="D823" s="22"/>
      <c r="E823" s="15"/>
      <c r="F823" s="20"/>
      <c r="G823" s="16"/>
      <c r="H823" s="16"/>
      <c r="I823" s="21"/>
      <c r="J823" s="25"/>
      <c r="K823" s="11"/>
      <c r="L823" s="10"/>
      <c r="M823" s="46"/>
    </row>
    <row r="824" spans="1:13" x14ac:dyDescent="0.4">
      <c r="A824" s="1"/>
      <c r="B824" s="1"/>
      <c r="C824" s="10"/>
      <c r="D824" s="22"/>
      <c r="E824" s="15"/>
      <c r="F824" s="20"/>
      <c r="G824" s="16"/>
      <c r="H824" s="16"/>
      <c r="I824" s="21"/>
      <c r="J824" s="25"/>
      <c r="K824" s="11"/>
      <c r="L824" s="10"/>
      <c r="M824" s="46"/>
    </row>
    <row r="825" spans="1:13" x14ac:dyDescent="0.4">
      <c r="A825" s="1"/>
      <c r="B825" s="1"/>
      <c r="C825" s="10"/>
      <c r="D825" s="22"/>
      <c r="E825" s="15"/>
      <c r="F825" s="20"/>
      <c r="G825" s="16"/>
      <c r="H825" s="16"/>
      <c r="I825" s="21"/>
      <c r="J825" s="25"/>
      <c r="K825" s="11"/>
      <c r="L825" s="10"/>
      <c r="M825" s="46"/>
    </row>
    <row r="826" spans="1:13" x14ac:dyDescent="0.4">
      <c r="A826" s="1"/>
      <c r="B826" s="1"/>
      <c r="C826" s="10"/>
      <c r="D826" s="22"/>
      <c r="E826" s="15"/>
      <c r="F826" s="20"/>
      <c r="G826" s="16"/>
      <c r="H826" s="16"/>
      <c r="I826" s="21"/>
      <c r="J826" s="25"/>
      <c r="K826" s="11"/>
      <c r="L826" s="10"/>
      <c r="M826" s="46"/>
    </row>
    <row r="827" spans="1:13" x14ac:dyDescent="0.4">
      <c r="A827" s="1"/>
      <c r="B827" s="1"/>
      <c r="C827" s="10"/>
      <c r="D827" s="22"/>
      <c r="E827" s="15"/>
      <c r="F827" s="20"/>
      <c r="G827" s="16"/>
      <c r="H827" s="16"/>
      <c r="I827" s="21"/>
      <c r="J827" s="25"/>
      <c r="K827" s="11"/>
      <c r="L827" s="10"/>
      <c r="M827" s="46"/>
    </row>
    <row r="828" spans="1:13" x14ac:dyDescent="0.4">
      <c r="A828" s="1"/>
      <c r="B828" s="1"/>
      <c r="C828" s="10"/>
      <c r="D828" s="22"/>
      <c r="E828" s="15"/>
      <c r="F828" s="20"/>
      <c r="G828" s="16"/>
      <c r="H828" s="16"/>
      <c r="I828" s="21"/>
      <c r="J828" s="25"/>
      <c r="K828" s="11"/>
      <c r="L828" s="10"/>
      <c r="M828" s="46"/>
    </row>
    <row r="829" spans="1:13" x14ac:dyDescent="0.4">
      <c r="A829" s="1"/>
      <c r="B829" s="1"/>
      <c r="C829" s="10"/>
      <c r="D829" s="22"/>
      <c r="E829" s="15"/>
      <c r="F829" s="20"/>
      <c r="G829" s="16"/>
      <c r="H829" s="16"/>
      <c r="I829" s="21"/>
      <c r="J829" s="25"/>
      <c r="K829" s="11"/>
      <c r="L829" s="10"/>
      <c r="M829" s="46"/>
    </row>
    <row r="830" spans="1:13" x14ac:dyDescent="0.4">
      <c r="A830" s="1"/>
      <c r="B830" s="1"/>
      <c r="C830" s="10"/>
      <c r="D830" s="22"/>
      <c r="E830" s="15"/>
      <c r="F830" s="20"/>
      <c r="G830" s="16"/>
      <c r="H830" s="16"/>
      <c r="I830" s="21"/>
      <c r="J830" s="25"/>
      <c r="K830" s="11"/>
      <c r="L830" s="10"/>
      <c r="M830" s="46"/>
    </row>
    <row r="831" spans="1:13" x14ac:dyDescent="0.4">
      <c r="A831" s="1"/>
      <c r="B831" s="1"/>
      <c r="C831" s="10"/>
      <c r="D831" s="22"/>
      <c r="E831" s="15"/>
      <c r="F831" s="20"/>
      <c r="G831" s="16"/>
      <c r="H831" s="16"/>
      <c r="I831" s="21"/>
      <c r="J831" s="25"/>
      <c r="K831" s="11"/>
      <c r="L831" s="10"/>
      <c r="M831" s="46"/>
    </row>
    <row r="832" spans="1:13" x14ac:dyDescent="0.4">
      <c r="A832" s="1"/>
      <c r="B832" s="1"/>
      <c r="C832" s="10"/>
      <c r="D832" s="22"/>
      <c r="E832" s="15"/>
      <c r="F832" s="20"/>
      <c r="G832" s="16"/>
      <c r="H832" s="16"/>
      <c r="I832" s="21"/>
      <c r="J832" s="25"/>
      <c r="K832" s="11"/>
      <c r="L832" s="10"/>
      <c r="M832" s="46"/>
    </row>
    <row r="833" spans="1:13" x14ac:dyDescent="0.4">
      <c r="A833" s="1"/>
      <c r="B833" s="1"/>
      <c r="C833" s="10"/>
      <c r="D833" s="22"/>
      <c r="E833" s="15"/>
      <c r="F833" s="20"/>
      <c r="G833" s="16"/>
      <c r="H833" s="16"/>
      <c r="I833" s="21"/>
      <c r="J833" s="25"/>
      <c r="K833" s="11"/>
      <c r="L833" s="10"/>
      <c r="M833" s="46"/>
    </row>
    <row r="834" spans="1:13" x14ac:dyDescent="0.4">
      <c r="A834" s="1"/>
      <c r="B834" s="1"/>
      <c r="C834" s="10"/>
      <c r="D834" s="22"/>
      <c r="E834" s="15"/>
      <c r="F834" s="20"/>
      <c r="G834" s="16"/>
      <c r="H834" s="16"/>
      <c r="I834" s="21"/>
      <c r="J834" s="25"/>
      <c r="K834" s="11"/>
      <c r="L834" s="10"/>
      <c r="M834" s="46"/>
    </row>
    <row r="835" spans="1:13" x14ac:dyDescent="0.4">
      <c r="A835" s="1"/>
      <c r="B835" s="1"/>
      <c r="C835" s="10"/>
      <c r="D835" s="22"/>
      <c r="E835" s="15"/>
      <c r="F835" s="20"/>
      <c r="G835" s="16"/>
      <c r="H835" s="16"/>
      <c r="I835" s="21"/>
      <c r="J835" s="25"/>
      <c r="K835" s="11"/>
      <c r="L835" s="10"/>
      <c r="M835" s="46"/>
    </row>
    <row r="836" spans="1:13" x14ac:dyDescent="0.4">
      <c r="A836" s="1"/>
      <c r="B836" s="1"/>
      <c r="C836" s="10"/>
      <c r="D836" s="22"/>
      <c r="E836" s="15"/>
      <c r="F836" s="20"/>
      <c r="G836" s="16"/>
      <c r="H836" s="16"/>
      <c r="I836" s="21"/>
      <c r="J836" s="25"/>
      <c r="K836" s="11"/>
      <c r="L836" s="10"/>
      <c r="M836" s="46"/>
    </row>
    <row r="837" spans="1:13" x14ac:dyDescent="0.4">
      <c r="A837" s="1"/>
      <c r="B837" s="1"/>
      <c r="C837" s="10"/>
      <c r="D837" s="22"/>
      <c r="E837" s="15"/>
      <c r="F837" s="20"/>
      <c r="G837" s="16"/>
      <c r="H837" s="16"/>
      <c r="I837" s="21"/>
      <c r="J837" s="25"/>
      <c r="K837" s="11"/>
      <c r="L837" s="10"/>
      <c r="M837" s="46"/>
    </row>
    <row r="838" spans="1:13" x14ac:dyDescent="0.4">
      <c r="A838" s="1"/>
      <c r="B838" s="1"/>
      <c r="C838" s="10"/>
      <c r="D838" s="22"/>
      <c r="E838" s="15"/>
      <c r="F838" s="20"/>
      <c r="G838" s="16"/>
      <c r="H838" s="16"/>
      <c r="I838" s="21"/>
      <c r="J838" s="25"/>
      <c r="K838" s="11"/>
      <c r="L838" s="10"/>
      <c r="M838" s="46"/>
    </row>
    <row r="839" spans="1:13" x14ac:dyDescent="0.4">
      <c r="A839" s="1"/>
      <c r="B839" s="1"/>
      <c r="C839" s="10"/>
      <c r="D839" s="22"/>
      <c r="E839" s="15"/>
      <c r="F839" s="20"/>
      <c r="G839" s="16"/>
      <c r="H839" s="16"/>
      <c r="I839" s="21"/>
      <c r="J839" s="25"/>
      <c r="K839" s="11"/>
      <c r="L839" s="10"/>
      <c r="M839" s="46"/>
    </row>
    <row r="840" spans="1:13" x14ac:dyDescent="0.4">
      <c r="A840" s="1"/>
      <c r="B840" s="1"/>
      <c r="C840" s="10"/>
      <c r="D840" s="22"/>
      <c r="E840" s="15"/>
      <c r="F840" s="20"/>
      <c r="G840" s="16"/>
      <c r="H840" s="16"/>
      <c r="I840" s="21"/>
      <c r="J840" s="25"/>
      <c r="K840" s="11"/>
      <c r="L840" s="10"/>
      <c r="M840" s="46"/>
    </row>
    <row r="841" spans="1:13" x14ac:dyDescent="0.4">
      <c r="A841" s="1"/>
      <c r="B841" s="1"/>
      <c r="C841" s="10"/>
      <c r="D841" s="22"/>
      <c r="E841" s="15"/>
      <c r="F841" s="20"/>
      <c r="G841" s="16"/>
      <c r="H841" s="16"/>
      <c r="I841" s="21"/>
      <c r="J841" s="25"/>
      <c r="K841" s="11"/>
      <c r="L841" s="10"/>
      <c r="M841" s="46"/>
    </row>
    <row r="842" spans="1:13" x14ac:dyDescent="0.4">
      <c r="A842" s="1"/>
      <c r="B842" s="1"/>
      <c r="C842" s="10"/>
      <c r="D842" s="22"/>
      <c r="E842" s="15"/>
      <c r="F842" s="20"/>
      <c r="G842" s="16"/>
      <c r="H842" s="16"/>
      <c r="I842" s="21"/>
      <c r="J842" s="25"/>
      <c r="K842" s="11"/>
      <c r="L842" s="10"/>
      <c r="M842" s="46"/>
    </row>
    <row r="843" spans="1:13" x14ac:dyDescent="0.4">
      <c r="A843" s="1"/>
      <c r="B843" s="1"/>
      <c r="C843" s="10"/>
      <c r="D843" s="22"/>
      <c r="E843" s="15"/>
      <c r="F843" s="20"/>
      <c r="G843" s="16"/>
      <c r="H843" s="16"/>
      <c r="I843" s="21"/>
      <c r="J843" s="25"/>
      <c r="K843" s="11"/>
      <c r="L843" s="10"/>
      <c r="M843" s="46"/>
    </row>
    <row r="844" spans="1:13" x14ac:dyDescent="0.4">
      <c r="A844" s="1"/>
      <c r="B844" s="1"/>
      <c r="C844" s="10"/>
      <c r="D844" s="22"/>
      <c r="E844" s="15"/>
      <c r="F844" s="20"/>
      <c r="G844" s="16"/>
      <c r="H844" s="16"/>
      <c r="I844" s="21"/>
      <c r="J844" s="25"/>
      <c r="K844" s="11"/>
      <c r="L844" s="10"/>
      <c r="M844" s="46"/>
    </row>
    <row r="845" spans="1:13" x14ac:dyDescent="0.4">
      <c r="A845" s="1"/>
      <c r="B845" s="1"/>
      <c r="C845" s="10"/>
      <c r="D845" s="22"/>
      <c r="E845" s="15"/>
      <c r="F845" s="20"/>
      <c r="G845" s="16"/>
      <c r="H845" s="16"/>
      <c r="I845" s="21"/>
      <c r="J845" s="25"/>
      <c r="K845" s="11"/>
      <c r="L845" s="10"/>
      <c r="M845" s="46"/>
    </row>
    <row r="846" spans="1:13" x14ac:dyDescent="0.4">
      <c r="A846" s="1"/>
      <c r="B846" s="1"/>
      <c r="C846" s="10"/>
      <c r="D846" s="22"/>
      <c r="E846" s="15"/>
      <c r="F846" s="20"/>
      <c r="G846" s="16"/>
      <c r="H846" s="16"/>
      <c r="I846" s="21"/>
      <c r="J846" s="25"/>
      <c r="K846" s="11"/>
      <c r="L846" s="10"/>
      <c r="M846" s="46"/>
    </row>
    <row r="847" spans="1:13" x14ac:dyDescent="0.4">
      <c r="A847" s="1"/>
      <c r="B847" s="1"/>
      <c r="C847" s="10"/>
      <c r="D847" s="22"/>
      <c r="E847" s="15"/>
      <c r="F847" s="20"/>
      <c r="G847" s="16"/>
      <c r="H847" s="16"/>
      <c r="I847" s="21"/>
      <c r="J847" s="25"/>
      <c r="K847" s="11"/>
      <c r="L847" s="10"/>
      <c r="M847" s="46"/>
    </row>
    <row r="848" spans="1:13" x14ac:dyDescent="0.4">
      <c r="A848" s="1"/>
      <c r="B848" s="1"/>
      <c r="C848" s="10"/>
      <c r="D848" s="22"/>
      <c r="E848" s="15"/>
      <c r="F848" s="20"/>
      <c r="G848" s="16"/>
      <c r="H848" s="16"/>
      <c r="I848" s="21"/>
      <c r="J848" s="25"/>
      <c r="K848" s="11"/>
      <c r="L848" s="10"/>
      <c r="M848" s="46"/>
    </row>
    <row r="849" spans="1:13" x14ac:dyDescent="0.4">
      <c r="A849" s="1"/>
      <c r="B849" s="1"/>
      <c r="C849" s="10"/>
      <c r="D849" s="22"/>
      <c r="E849" s="15"/>
      <c r="F849" s="20"/>
      <c r="G849" s="16"/>
      <c r="H849" s="16"/>
      <c r="I849" s="21"/>
      <c r="J849" s="25"/>
      <c r="K849" s="11"/>
      <c r="L849" s="10"/>
      <c r="M849" s="46"/>
    </row>
    <row r="850" spans="1:13" x14ac:dyDescent="0.4">
      <c r="A850" s="1"/>
      <c r="B850" s="1"/>
      <c r="C850" s="10"/>
      <c r="D850" s="22"/>
      <c r="E850" s="15"/>
      <c r="F850" s="20"/>
      <c r="G850" s="16"/>
      <c r="H850" s="16"/>
      <c r="I850" s="21"/>
      <c r="J850" s="25"/>
      <c r="K850" s="11"/>
      <c r="L850" s="10"/>
      <c r="M850" s="46"/>
    </row>
    <row r="851" spans="1:13" x14ac:dyDescent="0.4">
      <c r="A851" s="1"/>
      <c r="B851" s="1"/>
      <c r="C851" s="10"/>
      <c r="D851" s="22"/>
      <c r="E851" s="15"/>
      <c r="F851" s="20"/>
      <c r="G851" s="16"/>
      <c r="H851" s="16"/>
      <c r="I851" s="21"/>
      <c r="J851" s="25"/>
      <c r="K851" s="11"/>
      <c r="L851" s="10"/>
      <c r="M851" s="46"/>
    </row>
    <row r="852" spans="1:13" x14ac:dyDescent="0.4">
      <c r="A852" s="1"/>
      <c r="B852" s="1"/>
      <c r="C852" s="10"/>
      <c r="D852" s="22"/>
      <c r="E852" s="15"/>
      <c r="F852" s="20"/>
      <c r="G852" s="16"/>
      <c r="H852" s="16"/>
      <c r="I852" s="21"/>
      <c r="J852" s="25"/>
      <c r="K852" s="11"/>
      <c r="L852" s="10"/>
      <c r="M852" s="46"/>
    </row>
    <row r="853" spans="1:13" x14ac:dyDescent="0.4">
      <c r="A853" s="1"/>
      <c r="B853" s="1"/>
      <c r="C853" s="10"/>
      <c r="D853" s="22"/>
      <c r="E853" s="15"/>
      <c r="F853" s="20"/>
      <c r="G853" s="16"/>
      <c r="H853" s="16"/>
      <c r="I853" s="21"/>
      <c r="J853" s="25"/>
      <c r="K853" s="11"/>
      <c r="L853" s="10"/>
      <c r="M853" s="46"/>
    </row>
    <row r="854" spans="1:13" x14ac:dyDescent="0.4">
      <c r="A854" s="1"/>
      <c r="B854" s="1"/>
      <c r="C854" s="10"/>
      <c r="D854" s="22"/>
      <c r="E854" s="15"/>
      <c r="F854" s="20"/>
      <c r="G854" s="16"/>
      <c r="H854" s="16"/>
      <c r="I854" s="21"/>
      <c r="J854" s="25"/>
      <c r="K854" s="11"/>
      <c r="L854" s="10"/>
      <c r="M854" s="46"/>
    </row>
    <row r="855" spans="1:13" x14ac:dyDescent="0.4">
      <c r="A855" s="1"/>
      <c r="B855" s="1"/>
      <c r="C855" s="10"/>
      <c r="D855" s="22"/>
      <c r="E855" s="15"/>
      <c r="F855" s="20"/>
      <c r="G855" s="16"/>
      <c r="H855" s="16"/>
      <c r="I855" s="21"/>
      <c r="J855" s="25"/>
      <c r="K855" s="11"/>
      <c r="L855" s="10"/>
      <c r="M855" s="46"/>
    </row>
    <row r="856" spans="1:13" x14ac:dyDescent="0.4">
      <c r="A856" s="1"/>
      <c r="B856" s="1"/>
      <c r="C856" s="10"/>
      <c r="D856" s="22"/>
      <c r="E856" s="15"/>
      <c r="F856" s="20"/>
      <c r="G856" s="16"/>
      <c r="H856" s="16"/>
      <c r="I856" s="21"/>
      <c r="J856" s="25"/>
      <c r="K856" s="11"/>
      <c r="L856" s="10"/>
      <c r="M856" s="46"/>
    </row>
    <row r="857" spans="1:13" x14ac:dyDescent="0.4">
      <c r="A857" s="1"/>
      <c r="B857" s="1"/>
      <c r="C857" s="10"/>
      <c r="D857" s="22"/>
      <c r="E857" s="15"/>
      <c r="F857" s="20"/>
      <c r="G857" s="16"/>
      <c r="H857" s="16"/>
      <c r="I857" s="21"/>
      <c r="J857" s="25"/>
      <c r="K857" s="11"/>
      <c r="L857" s="10"/>
      <c r="M857" s="46"/>
    </row>
    <row r="858" spans="1:13" x14ac:dyDescent="0.4">
      <c r="A858" s="1"/>
      <c r="B858" s="1"/>
      <c r="C858" s="10"/>
      <c r="D858" s="22"/>
      <c r="E858" s="15"/>
      <c r="F858" s="20"/>
      <c r="G858" s="16"/>
      <c r="H858" s="16"/>
      <c r="I858" s="21"/>
      <c r="J858" s="25"/>
      <c r="K858" s="11"/>
      <c r="L858" s="10"/>
      <c r="M858" s="46"/>
    </row>
    <row r="859" spans="1:13" x14ac:dyDescent="0.4">
      <c r="A859" s="1"/>
      <c r="B859" s="1"/>
      <c r="C859" s="10"/>
      <c r="D859" s="22"/>
      <c r="E859" s="15"/>
      <c r="F859" s="20"/>
      <c r="G859" s="16"/>
      <c r="H859" s="16"/>
      <c r="I859" s="21"/>
      <c r="J859" s="25"/>
      <c r="K859" s="11"/>
      <c r="L859" s="10"/>
      <c r="M859" s="46"/>
    </row>
    <row r="860" spans="1:13" x14ac:dyDescent="0.4">
      <c r="A860" s="1"/>
      <c r="B860" s="1"/>
      <c r="C860" s="10"/>
      <c r="D860" s="22"/>
      <c r="E860" s="15"/>
      <c r="F860" s="20"/>
      <c r="G860" s="16"/>
      <c r="H860" s="16"/>
      <c r="I860" s="21"/>
      <c r="J860" s="25"/>
      <c r="K860" s="11"/>
      <c r="L860" s="10"/>
      <c r="M860" s="46"/>
    </row>
    <row r="861" spans="1:13" x14ac:dyDescent="0.4">
      <c r="A861" s="1"/>
      <c r="B861" s="1"/>
      <c r="C861" s="10"/>
      <c r="D861" s="22"/>
      <c r="E861" s="15"/>
      <c r="F861" s="20"/>
      <c r="G861" s="16"/>
      <c r="H861" s="16"/>
      <c r="I861" s="21"/>
      <c r="J861" s="25"/>
      <c r="K861" s="11"/>
      <c r="L861" s="10"/>
      <c r="M861" s="46"/>
    </row>
    <row r="862" spans="1:13" x14ac:dyDescent="0.4">
      <c r="A862" s="1"/>
      <c r="B862" s="1"/>
      <c r="C862" s="10"/>
      <c r="D862" s="22"/>
      <c r="E862" s="15"/>
      <c r="F862" s="20"/>
      <c r="G862" s="16"/>
      <c r="H862" s="16"/>
      <c r="I862" s="21"/>
      <c r="J862" s="25"/>
      <c r="K862" s="11"/>
      <c r="L862" s="10"/>
      <c r="M862" s="46"/>
    </row>
    <row r="863" spans="1:13" x14ac:dyDescent="0.4">
      <c r="A863" s="1"/>
      <c r="B863" s="1"/>
      <c r="C863" s="10"/>
      <c r="D863" s="22"/>
      <c r="E863" s="15"/>
      <c r="F863" s="20"/>
      <c r="G863" s="16"/>
      <c r="H863" s="16"/>
      <c r="I863" s="21"/>
      <c r="J863" s="25"/>
      <c r="K863" s="11"/>
      <c r="L863" s="10"/>
      <c r="M863" s="46"/>
    </row>
    <row r="864" spans="1:13" x14ac:dyDescent="0.4">
      <c r="A864" s="1"/>
      <c r="B864" s="1"/>
      <c r="C864" s="10"/>
      <c r="D864" s="22"/>
      <c r="E864" s="15"/>
      <c r="F864" s="20"/>
      <c r="G864" s="16"/>
      <c r="H864" s="16"/>
      <c r="I864" s="21"/>
      <c r="J864" s="25"/>
      <c r="K864" s="11"/>
      <c r="L864" s="10"/>
      <c r="M864" s="46"/>
    </row>
    <row r="865" spans="1:13" x14ac:dyDescent="0.4">
      <c r="A865" s="1"/>
      <c r="B865" s="1"/>
      <c r="C865" s="10"/>
      <c r="D865" s="22"/>
      <c r="E865" s="15"/>
      <c r="F865" s="20"/>
      <c r="G865" s="16"/>
      <c r="H865" s="16"/>
      <c r="I865" s="21"/>
      <c r="J865" s="25"/>
      <c r="K865" s="11"/>
      <c r="L865" s="10"/>
      <c r="M865" s="46"/>
    </row>
    <row r="866" spans="1:13" x14ac:dyDescent="0.4">
      <c r="A866" s="1"/>
      <c r="B866" s="1"/>
      <c r="C866" s="10"/>
      <c r="D866" s="22"/>
      <c r="E866" s="15"/>
      <c r="F866" s="20"/>
      <c r="G866" s="16"/>
      <c r="H866" s="16"/>
      <c r="I866" s="21"/>
      <c r="J866" s="25"/>
      <c r="K866" s="11"/>
      <c r="L866" s="10"/>
      <c r="M866" s="46"/>
    </row>
    <row r="867" spans="1:13" x14ac:dyDescent="0.4">
      <c r="A867" s="1"/>
      <c r="B867" s="1"/>
      <c r="C867" s="10"/>
      <c r="D867" s="22"/>
      <c r="E867" s="15"/>
      <c r="F867" s="20"/>
      <c r="G867" s="16"/>
      <c r="H867" s="16"/>
      <c r="I867" s="21"/>
      <c r="J867" s="25"/>
      <c r="K867" s="11"/>
      <c r="L867" s="10"/>
      <c r="M867" s="46"/>
    </row>
    <row r="868" spans="1:13" x14ac:dyDescent="0.4">
      <c r="A868" s="1"/>
      <c r="B868" s="1"/>
      <c r="C868" s="10"/>
      <c r="D868" s="22"/>
      <c r="E868" s="15"/>
      <c r="F868" s="20"/>
      <c r="G868" s="16"/>
      <c r="H868" s="16"/>
      <c r="I868" s="21"/>
      <c r="J868" s="25"/>
      <c r="K868" s="11"/>
      <c r="L868" s="10"/>
      <c r="M868" s="46"/>
    </row>
    <row r="869" spans="1:13" x14ac:dyDescent="0.4">
      <c r="A869" s="1"/>
      <c r="B869" s="1"/>
      <c r="C869" s="10"/>
      <c r="D869" s="22"/>
      <c r="E869" s="15"/>
      <c r="F869" s="20"/>
      <c r="G869" s="16"/>
      <c r="H869" s="16"/>
      <c r="I869" s="21"/>
      <c r="J869" s="25"/>
      <c r="K869" s="11"/>
      <c r="L869" s="10"/>
      <c r="M869" s="46"/>
    </row>
    <row r="870" spans="1:13" x14ac:dyDescent="0.4">
      <c r="A870" s="1"/>
      <c r="B870" s="1"/>
      <c r="C870" s="10"/>
      <c r="D870" s="22"/>
      <c r="E870" s="15"/>
      <c r="F870" s="20"/>
      <c r="G870" s="16"/>
      <c r="H870" s="16"/>
      <c r="I870" s="21"/>
      <c r="J870" s="25"/>
      <c r="K870" s="11"/>
      <c r="L870" s="10"/>
      <c r="M870" s="46"/>
    </row>
    <row r="871" spans="1:13" x14ac:dyDescent="0.4">
      <c r="A871" s="1"/>
      <c r="B871" s="1"/>
      <c r="C871" s="10"/>
      <c r="D871" s="22"/>
      <c r="E871" s="15"/>
      <c r="F871" s="20"/>
      <c r="G871" s="16"/>
      <c r="H871" s="16"/>
      <c r="I871" s="21"/>
      <c r="J871" s="25"/>
      <c r="K871" s="11"/>
      <c r="L871" s="10"/>
      <c r="M871" s="46"/>
    </row>
    <row r="872" spans="1:13" x14ac:dyDescent="0.4">
      <c r="A872" s="1"/>
      <c r="B872" s="1"/>
      <c r="C872" s="10"/>
      <c r="D872" s="22"/>
      <c r="E872" s="15"/>
      <c r="F872" s="20"/>
      <c r="G872" s="16"/>
      <c r="H872" s="16"/>
      <c r="I872" s="21"/>
      <c r="J872" s="25"/>
      <c r="K872" s="11"/>
      <c r="L872" s="10"/>
      <c r="M872" s="46"/>
    </row>
    <row r="873" spans="1:13" x14ac:dyDescent="0.4">
      <c r="A873" s="1"/>
      <c r="B873" s="1"/>
      <c r="C873" s="10"/>
      <c r="D873" s="22"/>
      <c r="E873" s="15"/>
      <c r="F873" s="20"/>
      <c r="G873" s="16"/>
      <c r="H873" s="16"/>
      <c r="I873" s="21"/>
      <c r="J873" s="25"/>
      <c r="K873" s="11"/>
      <c r="L873" s="10"/>
      <c r="M873" s="46"/>
    </row>
    <row r="874" spans="1:13" x14ac:dyDescent="0.4">
      <c r="A874" s="1"/>
      <c r="B874" s="1"/>
      <c r="C874" s="10"/>
      <c r="D874" s="22"/>
      <c r="E874" s="15"/>
      <c r="F874" s="20"/>
      <c r="G874" s="16"/>
      <c r="H874" s="16"/>
      <c r="I874" s="21"/>
      <c r="J874" s="25"/>
      <c r="K874" s="11"/>
      <c r="L874" s="10"/>
      <c r="M874" s="46"/>
    </row>
    <row r="875" spans="1:13" x14ac:dyDescent="0.4">
      <c r="A875" s="1"/>
      <c r="B875" s="1"/>
      <c r="C875" s="10"/>
      <c r="D875" s="22"/>
      <c r="E875" s="15"/>
      <c r="F875" s="20"/>
      <c r="G875" s="16"/>
      <c r="H875" s="16"/>
      <c r="I875" s="21"/>
      <c r="J875" s="25"/>
      <c r="K875" s="11"/>
      <c r="L875" s="10"/>
      <c r="M875" s="46"/>
    </row>
    <row r="876" spans="1:13" x14ac:dyDescent="0.4">
      <c r="A876" s="1"/>
      <c r="B876" s="1"/>
      <c r="C876" s="10"/>
      <c r="D876" s="22"/>
      <c r="E876" s="15"/>
      <c r="F876" s="20"/>
      <c r="G876" s="16"/>
      <c r="H876" s="16"/>
      <c r="I876" s="21"/>
      <c r="J876" s="25"/>
      <c r="K876" s="11"/>
      <c r="L876" s="10"/>
      <c r="M876" s="46"/>
    </row>
    <row r="877" spans="1:13" x14ac:dyDescent="0.4">
      <c r="A877" s="1"/>
      <c r="B877" s="1"/>
      <c r="C877" s="10"/>
      <c r="D877" s="22"/>
      <c r="E877" s="15"/>
      <c r="F877" s="20"/>
      <c r="G877" s="16"/>
      <c r="H877" s="16"/>
      <c r="I877" s="21"/>
      <c r="J877" s="25"/>
      <c r="K877" s="11"/>
      <c r="L877" s="10"/>
      <c r="M877" s="46"/>
    </row>
    <row r="878" spans="1:13" x14ac:dyDescent="0.4">
      <c r="A878" s="1"/>
      <c r="B878" s="1"/>
      <c r="C878" s="10"/>
      <c r="D878" s="22"/>
      <c r="E878" s="15"/>
      <c r="F878" s="20"/>
      <c r="G878" s="16"/>
      <c r="H878" s="16"/>
      <c r="I878" s="21"/>
      <c r="J878" s="25"/>
      <c r="K878" s="11"/>
      <c r="L878" s="10"/>
      <c r="M878" s="46"/>
    </row>
    <row r="879" spans="1:13" x14ac:dyDescent="0.4">
      <c r="A879" s="1"/>
      <c r="B879" s="1"/>
      <c r="C879" s="10"/>
      <c r="D879" s="22"/>
      <c r="E879" s="15"/>
      <c r="F879" s="20"/>
      <c r="G879" s="16"/>
      <c r="H879" s="16"/>
      <c r="I879" s="21"/>
      <c r="J879" s="25"/>
      <c r="K879" s="11"/>
      <c r="L879" s="10"/>
      <c r="M879" s="46"/>
    </row>
    <row r="880" spans="1:13" x14ac:dyDescent="0.4">
      <c r="A880" s="1"/>
      <c r="B880" s="1"/>
      <c r="C880" s="10"/>
      <c r="D880" s="22"/>
      <c r="E880" s="15"/>
      <c r="F880" s="20"/>
      <c r="G880" s="16"/>
      <c r="H880" s="16"/>
      <c r="I880" s="21"/>
      <c r="J880" s="25"/>
      <c r="K880" s="11"/>
      <c r="L880" s="10"/>
      <c r="M880" s="46"/>
    </row>
    <row r="881" spans="1:13" x14ac:dyDescent="0.4">
      <c r="A881" s="1"/>
      <c r="B881" s="1"/>
      <c r="C881" s="10"/>
      <c r="D881" s="22"/>
      <c r="E881" s="15"/>
      <c r="F881" s="20"/>
      <c r="G881" s="16"/>
      <c r="H881" s="16"/>
      <c r="I881" s="21"/>
      <c r="J881" s="25"/>
      <c r="K881" s="11"/>
      <c r="L881" s="10"/>
      <c r="M881" s="46"/>
    </row>
    <row r="882" spans="1:13" x14ac:dyDescent="0.4">
      <c r="A882" s="1"/>
      <c r="B882" s="1"/>
      <c r="C882" s="10"/>
      <c r="D882" s="22"/>
      <c r="E882" s="15"/>
      <c r="F882" s="20"/>
      <c r="G882" s="16"/>
      <c r="H882" s="16"/>
      <c r="I882" s="21"/>
      <c r="J882" s="25"/>
      <c r="K882" s="11"/>
      <c r="L882" s="10"/>
      <c r="M882" s="46"/>
    </row>
    <row r="883" spans="1:13" x14ac:dyDescent="0.4">
      <c r="A883" s="1"/>
      <c r="B883" s="1"/>
      <c r="C883" s="10"/>
      <c r="D883" s="22"/>
      <c r="E883" s="15"/>
      <c r="F883" s="20"/>
      <c r="G883" s="16"/>
      <c r="H883" s="16"/>
      <c r="I883" s="21"/>
      <c r="J883" s="25"/>
      <c r="K883" s="11"/>
      <c r="L883" s="10"/>
      <c r="M883" s="46"/>
    </row>
    <row r="884" spans="1:13" x14ac:dyDescent="0.4">
      <c r="A884" s="1"/>
      <c r="B884" s="1"/>
      <c r="C884" s="10"/>
      <c r="D884" s="22"/>
      <c r="E884" s="15"/>
      <c r="F884" s="20"/>
      <c r="G884" s="16"/>
      <c r="H884" s="16"/>
      <c r="I884" s="21"/>
      <c r="J884" s="25"/>
      <c r="K884" s="11"/>
      <c r="L884" s="10"/>
      <c r="M884" s="46"/>
    </row>
    <row r="885" spans="1:13" x14ac:dyDescent="0.4">
      <c r="A885" s="1"/>
      <c r="B885" s="1"/>
      <c r="C885" s="10"/>
      <c r="D885" s="22"/>
      <c r="E885" s="15"/>
      <c r="F885" s="20"/>
      <c r="G885" s="16"/>
      <c r="H885" s="16"/>
      <c r="I885" s="21"/>
      <c r="J885" s="25"/>
      <c r="K885" s="11"/>
      <c r="L885" s="10"/>
      <c r="M885" s="46"/>
    </row>
    <row r="886" spans="1:13" x14ac:dyDescent="0.4">
      <c r="A886" s="1"/>
      <c r="B886" s="1"/>
      <c r="C886" s="10"/>
      <c r="D886" s="22"/>
      <c r="E886" s="15"/>
      <c r="F886" s="20"/>
      <c r="G886" s="16"/>
      <c r="H886" s="16"/>
      <c r="I886" s="21"/>
      <c r="J886" s="25"/>
      <c r="K886" s="11"/>
      <c r="L886" s="10"/>
      <c r="M886" s="46"/>
    </row>
    <row r="887" spans="1:13" x14ac:dyDescent="0.4">
      <c r="A887" s="1"/>
      <c r="B887" s="1"/>
      <c r="C887" s="10"/>
      <c r="D887" s="22"/>
      <c r="E887" s="15"/>
      <c r="F887" s="20"/>
      <c r="G887" s="16"/>
      <c r="H887" s="16"/>
      <c r="I887" s="21"/>
      <c r="J887" s="25"/>
      <c r="K887" s="11"/>
      <c r="L887" s="10"/>
      <c r="M887" s="46"/>
    </row>
    <row r="888" spans="1:13" x14ac:dyDescent="0.4">
      <c r="A888" s="1"/>
      <c r="B888" s="1"/>
      <c r="C888" s="10"/>
      <c r="D888" s="22"/>
      <c r="E888" s="15"/>
      <c r="F888" s="20"/>
      <c r="G888" s="16"/>
      <c r="H888" s="16"/>
      <c r="I888" s="21"/>
      <c r="J888" s="25"/>
      <c r="K888" s="11"/>
      <c r="L888" s="10"/>
      <c r="M888" s="46"/>
    </row>
    <row r="889" spans="1:13" x14ac:dyDescent="0.4">
      <c r="A889" s="1"/>
      <c r="B889" s="1"/>
      <c r="C889" s="10"/>
      <c r="D889" s="22"/>
      <c r="E889" s="15"/>
      <c r="F889" s="20"/>
      <c r="G889" s="16"/>
      <c r="H889" s="16"/>
      <c r="I889" s="21"/>
      <c r="J889" s="25"/>
      <c r="K889" s="11"/>
      <c r="L889" s="10"/>
      <c r="M889" s="46"/>
    </row>
    <row r="890" spans="1:13" x14ac:dyDescent="0.4">
      <c r="A890" s="1"/>
      <c r="B890" s="1"/>
      <c r="C890" s="10"/>
      <c r="D890" s="22"/>
      <c r="E890" s="15"/>
      <c r="F890" s="20"/>
      <c r="G890" s="16"/>
      <c r="H890" s="16"/>
      <c r="I890" s="21"/>
      <c r="J890" s="25"/>
      <c r="K890" s="11"/>
      <c r="L890" s="10"/>
      <c r="M890" s="46"/>
    </row>
    <row r="891" spans="1:13" x14ac:dyDescent="0.4">
      <c r="A891" s="1"/>
      <c r="B891" s="1"/>
      <c r="C891" s="10"/>
      <c r="D891" s="22"/>
      <c r="E891" s="15"/>
      <c r="F891" s="20"/>
      <c r="G891" s="16"/>
      <c r="H891" s="16"/>
      <c r="I891" s="21"/>
      <c r="J891" s="25"/>
      <c r="K891" s="11"/>
      <c r="L891" s="10"/>
      <c r="M891" s="46"/>
    </row>
    <row r="892" spans="1:13" x14ac:dyDescent="0.4">
      <c r="A892" s="1"/>
      <c r="B892" s="1"/>
      <c r="C892" s="10"/>
      <c r="D892" s="22"/>
      <c r="E892" s="15"/>
      <c r="F892" s="20"/>
      <c r="G892" s="16"/>
      <c r="H892" s="16"/>
      <c r="I892" s="21"/>
      <c r="J892" s="25"/>
      <c r="K892" s="11"/>
      <c r="L892" s="10"/>
      <c r="M892" s="46"/>
    </row>
    <row r="893" spans="1:13" x14ac:dyDescent="0.4">
      <c r="A893" s="1"/>
      <c r="B893" s="1"/>
      <c r="C893" s="10"/>
      <c r="D893" s="22"/>
      <c r="E893" s="15"/>
      <c r="F893" s="20"/>
      <c r="G893" s="16"/>
      <c r="H893" s="16"/>
      <c r="I893" s="21"/>
      <c r="J893" s="25"/>
      <c r="K893" s="11"/>
      <c r="L893" s="10"/>
      <c r="M893" s="46"/>
    </row>
    <row r="894" spans="1:13" x14ac:dyDescent="0.4">
      <c r="A894" s="1"/>
      <c r="B894" s="1"/>
      <c r="C894" s="10"/>
      <c r="D894" s="22"/>
      <c r="E894" s="15"/>
      <c r="F894" s="20"/>
      <c r="G894" s="16"/>
      <c r="H894" s="16"/>
      <c r="I894" s="21"/>
      <c r="J894" s="25"/>
      <c r="K894" s="11"/>
      <c r="L894" s="10"/>
      <c r="M894" s="46"/>
    </row>
    <row r="895" spans="1:13" x14ac:dyDescent="0.4">
      <c r="A895" s="1"/>
      <c r="B895" s="1"/>
      <c r="C895" s="10"/>
      <c r="D895" s="22"/>
      <c r="E895" s="15"/>
      <c r="F895" s="20"/>
      <c r="G895" s="16"/>
      <c r="H895" s="16"/>
      <c r="I895" s="21"/>
      <c r="J895" s="25"/>
      <c r="K895" s="11"/>
      <c r="L895" s="10"/>
      <c r="M895" s="46"/>
    </row>
    <row r="896" spans="1:13" x14ac:dyDescent="0.4">
      <c r="A896" s="1"/>
      <c r="B896" s="1"/>
      <c r="C896" s="10"/>
      <c r="D896" s="22"/>
      <c r="E896" s="15"/>
      <c r="F896" s="20"/>
      <c r="G896" s="16"/>
      <c r="H896" s="16"/>
      <c r="I896" s="21"/>
      <c r="J896" s="25"/>
      <c r="K896" s="11"/>
      <c r="L896" s="10"/>
      <c r="M896" s="46"/>
    </row>
    <row r="897" spans="1:13" x14ac:dyDescent="0.4">
      <c r="A897" s="1"/>
      <c r="B897" s="1"/>
      <c r="C897" s="10"/>
      <c r="D897" s="22"/>
      <c r="E897" s="15"/>
      <c r="F897" s="20"/>
      <c r="G897" s="16"/>
      <c r="H897" s="16"/>
      <c r="I897" s="21"/>
      <c r="J897" s="25"/>
      <c r="K897" s="11"/>
      <c r="L897" s="10"/>
      <c r="M897" s="46"/>
    </row>
    <row r="898" spans="1:13" x14ac:dyDescent="0.4">
      <c r="A898" s="1"/>
      <c r="B898" s="1"/>
      <c r="C898" s="10"/>
      <c r="D898" s="22"/>
      <c r="E898" s="15"/>
      <c r="F898" s="20"/>
      <c r="G898" s="16"/>
      <c r="H898" s="16"/>
      <c r="I898" s="21"/>
      <c r="J898" s="25"/>
      <c r="K898" s="11"/>
      <c r="L898" s="10"/>
      <c r="M898" s="46"/>
    </row>
    <row r="899" spans="1:13" x14ac:dyDescent="0.4">
      <c r="A899" s="1"/>
      <c r="B899" s="1"/>
      <c r="C899" s="10"/>
      <c r="D899" s="22"/>
      <c r="E899" s="15"/>
      <c r="F899" s="20"/>
      <c r="G899" s="16"/>
      <c r="H899" s="16"/>
      <c r="I899" s="21"/>
      <c r="J899" s="25"/>
      <c r="K899" s="11"/>
      <c r="L899" s="10"/>
      <c r="M899" s="46"/>
    </row>
    <row r="900" spans="1:13" x14ac:dyDescent="0.4">
      <c r="A900" s="1"/>
      <c r="B900" s="1"/>
      <c r="C900" s="10"/>
      <c r="D900" s="22"/>
      <c r="E900" s="15"/>
      <c r="F900" s="20"/>
      <c r="G900" s="16"/>
      <c r="H900" s="16"/>
      <c r="I900" s="21"/>
      <c r="J900" s="25"/>
      <c r="K900" s="11"/>
      <c r="L900" s="10"/>
      <c r="M900" s="46"/>
    </row>
    <row r="901" spans="1:13" x14ac:dyDescent="0.4">
      <c r="A901" s="1"/>
      <c r="B901" s="1"/>
      <c r="C901" s="10"/>
      <c r="D901" s="22"/>
      <c r="E901" s="15"/>
      <c r="F901" s="20"/>
      <c r="G901" s="16"/>
      <c r="H901" s="16"/>
      <c r="I901" s="21"/>
      <c r="J901" s="25"/>
      <c r="K901" s="11"/>
      <c r="L901" s="10"/>
      <c r="M901" s="46"/>
    </row>
    <row r="902" spans="1:13" x14ac:dyDescent="0.4">
      <c r="A902" s="1"/>
      <c r="B902" s="1"/>
      <c r="C902" s="10"/>
      <c r="D902" s="22"/>
      <c r="E902" s="15"/>
      <c r="F902" s="20"/>
      <c r="G902" s="16"/>
      <c r="H902" s="16"/>
      <c r="I902" s="21"/>
      <c r="J902" s="25"/>
      <c r="K902" s="11"/>
      <c r="L902" s="10"/>
      <c r="M902" s="46"/>
    </row>
    <row r="903" spans="1:13" x14ac:dyDescent="0.4">
      <c r="A903" s="1"/>
      <c r="B903" s="1"/>
      <c r="C903" s="10"/>
      <c r="D903" s="22"/>
      <c r="E903" s="15"/>
      <c r="F903" s="20"/>
      <c r="G903" s="16"/>
      <c r="H903" s="16"/>
      <c r="I903" s="21"/>
      <c r="J903" s="25"/>
      <c r="K903" s="11"/>
      <c r="L903" s="10"/>
      <c r="M903" s="46"/>
    </row>
    <row r="904" spans="1:13" x14ac:dyDescent="0.4">
      <c r="A904" s="1"/>
      <c r="B904" s="1"/>
      <c r="C904" s="10"/>
      <c r="D904" s="22"/>
      <c r="E904" s="15"/>
      <c r="F904" s="20"/>
      <c r="G904" s="16"/>
      <c r="H904" s="16"/>
      <c r="I904" s="21"/>
      <c r="J904" s="25"/>
      <c r="K904" s="11"/>
      <c r="L904" s="10"/>
      <c r="M904" s="46"/>
    </row>
    <row r="905" spans="1:13" x14ac:dyDescent="0.4">
      <c r="A905" s="1"/>
      <c r="B905" s="1"/>
      <c r="C905" s="10"/>
      <c r="D905" s="22"/>
      <c r="E905" s="15"/>
      <c r="F905" s="20"/>
      <c r="G905" s="16"/>
      <c r="H905" s="16"/>
      <c r="I905" s="21"/>
      <c r="J905" s="25"/>
      <c r="K905" s="11"/>
      <c r="L905" s="10"/>
      <c r="M905" s="46"/>
    </row>
    <row r="906" spans="1:13" x14ac:dyDescent="0.4">
      <c r="A906" s="1"/>
      <c r="B906" s="1"/>
      <c r="C906" s="10"/>
      <c r="D906" s="22"/>
      <c r="E906" s="15"/>
      <c r="F906" s="20"/>
      <c r="G906" s="16"/>
      <c r="H906" s="16"/>
      <c r="I906" s="21"/>
      <c r="J906" s="25"/>
      <c r="K906" s="11"/>
      <c r="L906" s="10"/>
      <c r="M906" s="46"/>
    </row>
    <row r="907" spans="1:13" x14ac:dyDescent="0.4">
      <c r="A907" s="1"/>
      <c r="B907" s="1"/>
      <c r="C907" s="10"/>
      <c r="D907" s="22"/>
      <c r="E907" s="15"/>
      <c r="F907" s="20"/>
      <c r="G907" s="16"/>
      <c r="H907" s="16"/>
      <c r="I907" s="21"/>
      <c r="J907" s="25"/>
      <c r="K907" s="11"/>
      <c r="L907" s="10"/>
      <c r="M907" s="46"/>
    </row>
    <row r="908" spans="1:13" x14ac:dyDescent="0.4">
      <c r="A908" s="1"/>
      <c r="B908" s="1"/>
      <c r="C908" s="10"/>
      <c r="D908" s="22"/>
      <c r="E908" s="15"/>
      <c r="F908" s="20"/>
      <c r="G908" s="16"/>
      <c r="H908" s="16"/>
      <c r="I908" s="21"/>
      <c r="J908" s="25"/>
      <c r="K908" s="11"/>
      <c r="L908" s="10"/>
      <c r="M908" s="46"/>
    </row>
    <row r="909" spans="1:13" x14ac:dyDescent="0.4">
      <c r="A909" s="1"/>
      <c r="B909" s="1"/>
      <c r="C909" s="10"/>
      <c r="D909" s="22"/>
      <c r="E909" s="15"/>
      <c r="F909" s="20"/>
      <c r="G909" s="16"/>
      <c r="H909" s="16"/>
      <c r="I909" s="21"/>
      <c r="J909" s="25"/>
      <c r="K909" s="11"/>
      <c r="L909" s="10"/>
      <c r="M909" s="46"/>
    </row>
    <row r="910" spans="1:13" x14ac:dyDescent="0.4">
      <c r="A910" s="1"/>
      <c r="B910" s="1"/>
      <c r="C910" s="10"/>
      <c r="D910" s="22"/>
      <c r="E910" s="15"/>
      <c r="F910" s="20"/>
      <c r="G910" s="16"/>
      <c r="H910" s="16"/>
      <c r="I910" s="21"/>
      <c r="J910" s="25"/>
      <c r="K910" s="11"/>
      <c r="L910" s="10"/>
      <c r="M910" s="46"/>
    </row>
    <row r="911" spans="1:13" x14ac:dyDescent="0.4">
      <c r="A911" s="1"/>
      <c r="B911" s="1"/>
      <c r="C911" s="10"/>
      <c r="D911" s="22"/>
      <c r="E911" s="15"/>
      <c r="F911" s="20"/>
      <c r="G911" s="16"/>
      <c r="H911" s="16"/>
      <c r="I911" s="21"/>
      <c r="J911" s="25"/>
      <c r="K911" s="11"/>
      <c r="L911" s="10"/>
      <c r="M911" s="46"/>
    </row>
    <row r="912" spans="1:13" x14ac:dyDescent="0.4">
      <c r="A912" s="1"/>
      <c r="B912" s="1"/>
      <c r="C912" s="10"/>
      <c r="D912" s="22"/>
      <c r="E912" s="15"/>
      <c r="F912" s="20"/>
      <c r="G912" s="16"/>
      <c r="H912" s="16"/>
      <c r="I912" s="21"/>
      <c r="J912" s="25"/>
      <c r="K912" s="11"/>
      <c r="L912" s="10"/>
      <c r="M912" s="46"/>
    </row>
    <row r="913" spans="1:13" x14ac:dyDescent="0.4">
      <c r="A913" s="1"/>
      <c r="B913" s="1"/>
      <c r="C913" s="10"/>
      <c r="D913" s="22"/>
      <c r="E913" s="15"/>
      <c r="F913" s="20"/>
      <c r="G913" s="16"/>
      <c r="H913" s="16"/>
      <c r="I913" s="21"/>
      <c r="J913" s="25"/>
      <c r="K913" s="11"/>
      <c r="L913" s="10"/>
      <c r="M913" s="46"/>
    </row>
    <row r="914" spans="1:13" x14ac:dyDescent="0.4">
      <c r="A914" s="1"/>
      <c r="B914" s="1"/>
      <c r="C914" s="10"/>
      <c r="D914" s="22"/>
      <c r="E914" s="15"/>
      <c r="F914" s="20"/>
      <c r="G914" s="16"/>
      <c r="H914" s="16"/>
      <c r="I914" s="21"/>
      <c r="J914" s="25"/>
      <c r="K914" s="11"/>
      <c r="L914" s="10"/>
      <c r="M914" s="46"/>
    </row>
    <row r="915" spans="1:13" x14ac:dyDescent="0.4">
      <c r="A915" s="1"/>
      <c r="B915" s="1"/>
      <c r="C915" s="10"/>
      <c r="D915" s="22"/>
      <c r="E915" s="15"/>
      <c r="F915" s="20"/>
      <c r="G915" s="16"/>
      <c r="H915" s="16"/>
      <c r="I915" s="21"/>
      <c r="J915" s="25"/>
      <c r="K915" s="11"/>
      <c r="L915" s="10"/>
      <c r="M915" s="46"/>
    </row>
    <row r="916" spans="1:13" x14ac:dyDescent="0.4">
      <c r="A916" s="1"/>
      <c r="B916" s="1"/>
      <c r="C916" s="10"/>
      <c r="D916" s="22"/>
      <c r="E916" s="15"/>
      <c r="F916" s="20"/>
      <c r="G916" s="16"/>
      <c r="H916" s="16"/>
      <c r="I916" s="21"/>
      <c r="J916" s="25"/>
      <c r="K916" s="11"/>
      <c r="L916" s="10"/>
      <c r="M916" s="46"/>
    </row>
    <row r="917" spans="1:13" x14ac:dyDescent="0.4">
      <c r="A917" s="1"/>
      <c r="B917" s="1"/>
      <c r="C917" s="10"/>
      <c r="D917" s="22"/>
      <c r="E917" s="15"/>
      <c r="F917" s="20"/>
      <c r="G917" s="16"/>
      <c r="H917" s="16"/>
      <c r="I917" s="21"/>
      <c r="J917" s="25"/>
      <c r="K917" s="11"/>
      <c r="L917" s="10"/>
      <c r="M917" s="46"/>
    </row>
    <row r="918" spans="1:13" x14ac:dyDescent="0.4">
      <c r="A918" s="1"/>
      <c r="B918" s="1"/>
      <c r="C918" s="10"/>
      <c r="D918" s="22"/>
      <c r="E918" s="15"/>
      <c r="F918" s="20"/>
      <c r="G918" s="16"/>
      <c r="H918" s="16"/>
      <c r="I918" s="21"/>
      <c r="J918" s="25"/>
      <c r="K918" s="11"/>
      <c r="L918" s="10"/>
      <c r="M918" s="46"/>
    </row>
    <row r="919" spans="1:13" x14ac:dyDescent="0.4">
      <c r="A919" s="1"/>
      <c r="B919" s="1"/>
      <c r="C919" s="10"/>
      <c r="D919" s="22"/>
      <c r="E919" s="15"/>
      <c r="F919" s="20"/>
      <c r="G919" s="16"/>
      <c r="H919" s="16"/>
      <c r="I919" s="21"/>
      <c r="J919" s="25"/>
      <c r="K919" s="11"/>
      <c r="L919" s="10"/>
      <c r="M919" s="46"/>
    </row>
    <row r="920" spans="1:13" x14ac:dyDescent="0.4">
      <c r="A920" s="1"/>
      <c r="B920" s="1"/>
      <c r="C920" s="10"/>
      <c r="D920" s="22"/>
      <c r="E920" s="15"/>
      <c r="F920" s="20"/>
      <c r="G920" s="16"/>
      <c r="H920" s="16"/>
      <c r="I920" s="21"/>
      <c r="J920" s="25"/>
      <c r="K920" s="11"/>
      <c r="L920" s="10"/>
      <c r="M920" s="46"/>
    </row>
    <row r="921" spans="1:13" x14ac:dyDescent="0.4">
      <c r="A921" s="1"/>
      <c r="B921" s="1"/>
      <c r="C921" s="10"/>
      <c r="D921" s="22"/>
      <c r="E921" s="15"/>
      <c r="F921" s="20"/>
      <c r="G921" s="16"/>
      <c r="H921" s="16"/>
      <c r="I921" s="21"/>
      <c r="J921" s="25"/>
      <c r="K921" s="11"/>
      <c r="L921" s="10"/>
      <c r="M921" s="46"/>
    </row>
    <row r="922" spans="1:13" x14ac:dyDescent="0.4">
      <c r="A922" s="1"/>
      <c r="B922" s="1"/>
      <c r="C922" s="10"/>
      <c r="D922" s="22"/>
      <c r="E922" s="15"/>
      <c r="F922" s="20"/>
      <c r="G922" s="16"/>
      <c r="H922" s="16"/>
      <c r="I922" s="21"/>
      <c r="J922" s="25"/>
      <c r="K922" s="11"/>
      <c r="L922" s="10"/>
      <c r="M922" s="46"/>
    </row>
    <row r="923" spans="1:13" x14ac:dyDescent="0.4">
      <c r="A923" s="1"/>
      <c r="B923" s="1"/>
      <c r="C923" s="10"/>
      <c r="D923" s="22"/>
      <c r="E923" s="15"/>
      <c r="F923" s="20"/>
      <c r="G923" s="16"/>
      <c r="H923" s="16"/>
      <c r="I923" s="21"/>
      <c r="J923" s="25"/>
      <c r="K923" s="11"/>
      <c r="L923" s="10"/>
      <c r="M923" s="46"/>
    </row>
    <row r="924" spans="1:13" x14ac:dyDescent="0.4">
      <c r="A924" s="1"/>
      <c r="B924" s="1"/>
      <c r="C924" s="10"/>
      <c r="D924" s="22"/>
      <c r="E924" s="15"/>
      <c r="F924" s="20"/>
      <c r="G924" s="16"/>
      <c r="H924" s="16"/>
      <c r="I924" s="21"/>
      <c r="J924" s="25"/>
      <c r="K924" s="11"/>
      <c r="L924" s="10"/>
      <c r="M924" s="46"/>
    </row>
    <row r="925" spans="1:13" x14ac:dyDescent="0.4">
      <c r="A925" s="1"/>
      <c r="B925" s="1"/>
      <c r="C925" s="10"/>
      <c r="D925" s="22"/>
      <c r="E925" s="15"/>
      <c r="F925" s="20"/>
      <c r="G925" s="16"/>
      <c r="H925" s="16"/>
      <c r="I925" s="21"/>
      <c r="J925" s="25"/>
      <c r="K925" s="11"/>
      <c r="L925" s="10"/>
      <c r="M925" s="46"/>
    </row>
    <row r="926" spans="1:13" x14ac:dyDescent="0.4">
      <c r="A926" s="1"/>
      <c r="B926" s="1"/>
      <c r="C926" s="10"/>
      <c r="D926" s="22"/>
      <c r="E926" s="15"/>
      <c r="F926" s="20"/>
      <c r="G926" s="16"/>
      <c r="H926" s="16"/>
      <c r="I926" s="21"/>
      <c r="J926" s="25"/>
      <c r="K926" s="11"/>
      <c r="L926" s="10"/>
      <c r="M926" s="46"/>
    </row>
    <row r="927" spans="1:13" x14ac:dyDescent="0.4">
      <c r="A927" s="1"/>
      <c r="B927" s="1"/>
      <c r="C927" s="10"/>
      <c r="D927" s="22"/>
      <c r="E927" s="15"/>
      <c r="F927" s="20"/>
      <c r="G927" s="16"/>
      <c r="H927" s="16"/>
      <c r="I927" s="21"/>
      <c r="J927" s="25"/>
      <c r="K927" s="11"/>
      <c r="L927" s="10"/>
      <c r="M927" s="46"/>
    </row>
    <row r="928" spans="1:13" x14ac:dyDescent="0.4">
      <c r="A928" s="1"/>
      <c r="B928" s="1"/>
      <c r="C928" s="10"/>
      <c r="D928" s="22"/>
      <c r="E928" s="15"/>
      <c r="F928" s="20"/>
      <c r="G928" s="16"/>
      <c r="H928" s="16"/>
      <c r="I928" s="21"/>
      <c r="J928" s="25"/>
      <c r="K928" s="11"/>
      <c r="L928" s="10"/>
      <c r="M928" s="46"/>
    </row>
    <row r="929" spans="1:13" x14ac:dyDescent="0.4">
      <c r="A929" s="1"/>
      <c r="B929" s="1"/>
      <c r="C929" s="10"/>
      <c r="D929" s="22"/>
      <c r="E929" s="15"/>
      <c r="F929" s="20"/>
      <c r="G929" s="16"/>
      <c r="H929" s="16"/>
      <c r="I929" s="21"/>
      <c r="J929" s="25"/>
      <c r="K929" s="11"/>
      <c r="L929" s="10"/>
      <c r="M929" s="46"/>
    </row>
    <row r="930" spans="1:13" x14ac:dyDescent="0.4">
      <c r="A930" s="1"/>
      <c r="B930" s="1"/>
      <c r="C930" s="10"/>
      <c r="D930" s="22"/>
      <c r="E930" s="15"/>
      <c r="F930" s="20"/>
      <c r="G930" s="16"/>
      <c r="H930" s="16"/>
      <c r="I930" s="21"/>
      <c r="J930" s="25"/>
      <c r="K930" s="11"/>
      <c r="L930" s="10"/>
      <c r="M930" s="46"/>
    </row>
    <row r="931" spans="1:13" x14ac:dyDescent="0.4">
      <c r="A931" s="1"/>
      <c r="B931" s="1"/>
      <c r="C931" s="10"/>
      <c r="D931" s="22"/>
      <c r="E931" s="15"/>
      <c r="F931" s="20"/>
      <c r="G931" s="16"/>
      <c r="H931" s="16"/>
      <c r="I931" s="21"/>
      <c r="J931" s="25"/>
      <c r="K931" s="11"/>
      <c r="L931" s="10"/>
      <c r="M931" s="46"/>
    </row>
    <row r="932" spans="1:13" x14ac:dyDescent="0.4">
      <c r="A932" s="1"/>
      <c r="B932" s="1"/>
      <c r="C932" s="10"/>
      <c r="D932" s="22"/>
      <c r="E932" s="15"/>
      <c r="F932" s="20"/>
      <c r="G932" s="16"/>
      <c r="H932" s="16"/>
      <c r="I932" s="21"/>
      <c r="J932" s="25"/>
      <c r="K932" s="11"/>
      <c r="L932" s="10"/>
      <c r="M932" s="46"/>
    </row>
    <row r="933" spans="1:13" x14ac:dyDescent="0.4">
      <c r="A933" s="1"/>
      <c r="B933" s="1"/>
      <c r="C933" s="10"/>
      <c r="D933" s="22"/>
      <c r="E933" s="15"/>
      <c r="F933" s="20"/>
      <c r="G933" s="16"/>
      <c r="H933" s="16"/>
      <c r="I933" s="21"/>
      <c r="J933" s="25"/>
      <c r="K933" s="11"/>
      <c r="L933" s="10"/>
      <c r="M933" s="46"/>
    </row>
    <row r="934" spans="1:13" x14ac:dyDescent="0.4">
      <c r="A934" s="1"/>
      <c r="B934" s="1"/>
      <c r="C934" s="10"/>
      <c r="D934" s="22"/>
      <c r="E934" s="15"/>
      <c r="F934" s="20"/>
      <c r="G934" s="16"/>
      <c r="H934" s="16"/>
      <c r="I934" s="21"/>
      <c r="J934" s="25"/>
      <c r="K934" s="11"/>
      <c r="L934" s="10"/>
      <c r="M934" s="46"/>
    </row>
    <row r="935" spans="1:13" x14ac:dyDescent="0.4">
      <c r="A935" s="1"/>
      <c r="B935" s="1"/>
      <c r="C935" s="10"/>
      <c r="D935" s="22"/>
      <c r="E935" s="15"/>
      <c r="F935" s="20"/>
      <c r="G935" s="16"/>
      <c r="H935" s="16"/>
      <c r="I935" s="21"/>
      <c r="J935" s="25"/>
      <c r="K935" s="11"/>
      <c r="L935" s="10"/>
      <c r="M935" s="46"/>
    </row>
    <row r="936" spans="1:13" x14ac:dyDescent="0.4">
      <c r="A936" s="1"/>
      <c r="B936" s="1"/>
      <c r="C936" s="10"/>
      <c r="D936" s="22"/>
      <c r="E936" s="15"/>
      <c r="F936" s="20"/>
      <c r="G936" s="16"/>
      <c r="H936" s="16"/>
      <c r="I936" s="21"/>
      <c r="J936" s="25"/>
      <c r="K936" s="11"/>
      <c r="L936" s="10"/>
      <c r="M936" s="46"/>
    </row>
    <row r="937" spans="1:13" x14ac:dyDescent="0.4">
      <c r="A937" s="1"/>
      <c r="B937" s="1"/>
      <c r="C937" s="10"/>
      <c r="D937" s="22"/>
      <c r="E937" s="15"/>
      <c r="F937" s="20"/>
      <c r="G937" s="16"/>
      <c r="H937" s="16"/>
      <c r="I937" s="21"/>
      <c r="J937" s="25"/>
      <c r="K937" s="11"/>
      <c r="L937" s="10"/>
      <c r="M937" s="46"/>
    </row>
    <row r="938" spans="1:13" x14ac:dyDescent="0.4">
      <c r="A938" s="1"/>
      <c r="B938" s="1"/>
      <c r="C938" s="10"/>
      <c r="D938" s="22"/>
      <c r="E938" s="15"/>
      <c r="F938" s="20"/>
      <c r="G938" s="16"/>
      <c r="H938" s="16"/>
      <c r="I938" s="21"/>
      <c r="J938" s="25"/>
      <c r="K938" s="11"/>
      <c r="L938" s="10"/>
      <c r="M938" s="46"/>
    </row>
    <row r="939" spans="1:13" x14ac:dyDescent="0.4">
      <c r="A939" s="1"/>
      <c r="B939" s="1"/>
      <c r="C939" s="10"/>
      <c r="D939" s="22"/>
      <c r="E939" s="15"/>
      <c r="F939" s="20"/>
      <c r="G939" s="16"/>
      <c r="H939" s="16"/>
      <c r="I939" s="21"/>
      <c r="J939" s="25"/>
      <c r="K939" s="11"/>
      <c r="L939" s="10"/>
      <c r="M939" s="46"/>
    </row>
    <row r="940" spans="1:13" x14ac:dyDescent="0.4">
      <c r="A940" s="1"/>
      <c r="B940" s="1"/>
      <c r="C940" s="10"/>
      <c r="D940" s="22"/>
      <c r="E940" s="15"/>
      <c r="F940" s="20"/>
      <c r="G940" s="16"/>
      <c r="H940" s="16"/>
      <c r="I940" s="21"/>
      <c r="J940" s="25"/>
      <c r="K940" s="11"/>
      <c r="L940" s="10"/>
      <c r="M940" s="46"/>
    </row>
    <row r="941" spans="1:13" x14ac:dyDescent="0.4">
      <c r="A941" s="1"/>
      <c r="B941" s="1"/>
      <c r="C941" s="10"/>
      <c r="D941" s="22"/>
      <c r="E941" s="15"/>
      <c r="F941" s="20"/>
      <c r="G941" s="16"/>
      <c r="H941" s="16"/>
      <c r="I941" s="21"/>
      <c r="J941" s="25"/>
      <c r="K941" s="11"/>
      <c r="L941" s="10"/>
      <c r="M941" s="46"/>
    </row>
    <row r="942" spans="1:13" x14ac:dyDescent="0.4">
      <c r="A942" s="1"/>
      <c r="B942" s="1"/>
      <c r="C942" s="10"/>
      <c r="D942" s="22"/>
      <c r="E942" s="15"/>
      <c r="F942" s="20"/>
      <c r="G942" s="16"/>
      <c r="H942" s="16"/>
      <c r="I942" s="21"/>
      <c r="J942" s="25"/>
      <c r="K942" s="11"/>
      <c r="L942" s="10"/>
      <c r="M942" s="46"/>
    </row>
    <row r="943" spans="1:13" x14ac:dyDescent="0.4">
      <c r="A943" s="1"/>
      <c r="B943" s="1"/>
      <c r="C943" s="10"/>
      <c r="D943" s="22"/>
      <c r="E943" s="15"/>
      <c r="F943" s="20"/>
      <c r="G943" s="16"/>
      <c r="H943" s="16"/>
      <c r="I943" s="21"/>
      <c r="J943" s="25"/>
      <c r="K943" s="11"/>
      <c r="L943" s="10"/>
      <c r="M943" s="46"/>
    </row>
    <row r="944" spans="1:13" x14ac:dyDescent="0.4">
      <c r="A944" s="1"/>
      <c r="B944" s="1"/>
      <c r="C944" s="10"/>
      <c r="D944" s="22"/>
      <c r="E944" s="15"/>
      <c r="F944" s="20"/>
      <c r="G944" s="16"/>
      <c r="H944" s="16"/>
      <c r="I944" s="21"/>
      <c r="J944" s="25"/>
      <c r="K944" s="11"/>
      <c r="L944" s="10"/>
      <c r="M944" s="46"/>
    </row>
    <row r="945" spans="1:13" x14ac:dyDescent="0.4">
      <c r="A945" s="1"/>
      <c r="B945" s="1"/>
      <c r="C945" s="10"/>
      <c r="D945" s="22"/>
      <c r="E945" s="15"/>
      <c r="F945" s="20"/>
      <c r="G945" s="16"/>
      <c r="H945" s="16"/>
      <c r="I945" s="21"/>
      <c r="J945" s="25"/>
      <c r="K945" s="11"/>
      <c r="L945" s="10"/>
      <c r="M945" s="46"/>
    </row>
    <row r="946" spans="1:13" x14ac:dyDescent="0.4">
      <c r="A946" s="1"/>
      <c r="B946" s="1"/>
      <c r="C946" s="10"/>
      <c r="D946" s="22"/>
      <c r="E946" s="15"/>
      <c r="F946" s="20"/>
      <c r="G946" s="16"/>
      <c r="H946" s="16"/>
      <c r="I946" s="21"/>
      <c r="J946" s="25"/>
      <c r="K946" s="11"/>
      <c r="L946" s="10"/>
      <c r="M946" s="46"/>
    </row>
    <row r="947" spans="1:13" x14ac:dyDescent="0.4">
      <c r="A947" s="1"/>
      <c r="B947" s="1"/>
      <c r="C947" s="10"/>
      <c r="D947" s="22"/>
      <c r="E947" s="15"/>
      <c r="F947" s="20"/>
      <c r="G947" s="16"/>
      <c r="H947" s="16"/>
      <c r="I947" s="21"/>
      <c r="J947" s="25"/>
      <c r="K947" s="11"/>
      <c r="L947" s="10"/>
      <c r="M947" s="46"/>
    </row>
    <row r="948" spans="1:13" x14ac:dyDescent="0.4">
      <c r="A948" s="1"/>
      <c r="B948" s="1"/>
      <c r="C948" s="10"/>
      <c r="D948" s="22"/>
      <c r="E948" s="15"/>
      <c r="F948" s="20"/>
      <c r="G948" s="16"/>
      <c r="H948" s="16"/>
      <c r="I948" s="21"/>
      <c r="J948" s="25"/>
      <c r="K948" s="11"/>
      <c r="L948" s="10"/>
      <c r="M948" s="46"/>
    </row>
    <row r="949" spans="1:13" x14ac:dyDescent="0.4">
      <c r="A949" s="1"/>
      <c r="B949" s="1"/>
      <c r="C949" s="10"/>
      <c r="D949" s="22"/>
      <c r="E949" s="15"/>
      <c r="F949" s="20"/>
      <c r="G949" s="16"/>
      <c r="H949" s="16"/>
      <c r="I949" s="21"/>
      <c r="J949" s="25"/>
      <c r="K949" s="11"/>
      <c r="L949" s="10"/>
      <c r="M949" s="46"/>
    </row>
    <row r="950" spans="1:13" x14ac:dyDescent="0.4">
      <c r="A950" s="1"/>
      <c r="B950" s="1"/>
      <c r="C950" s="10"/>
      <c r="D950" s="22"/>
      <c r="E950" s="15"/>
      <c r="F950" s="20"/>
      <c r="G950" s="16"/>
      <c r="H950" s="16"/>
      <c r="I950" s="21"/>
      <c r="J950" s="25"/>
      <c r="K950" s="11"/>
      <c r="L950" s="10"/>
      <c r="M950" s="46"/>
    </row>
    <row r="951" spans="1:13" x14ac:dyDescent="0.4">
      <c r="A951" s="1"/>
      <c r="B951" s="1"/>
      <c r="C951" s="10"/>
      <c r="D951" s="22"/>
      <c r="E951" s="15"/>
      <c r="F951" s="20"/>
      <c r="G951" s="16"/>
      <c r="H951" s="16"/>
      <c r="I951" s="21"/>
      <c r="J951" s="25"/>
      <c r="K951" s="11"/>
      <c r="L951" s="10"/>
      <c r="M951" s="46"/>
    </row>
    <row r="952" spans="1:13" x14ac:dyDescent="0.4">
      <c r="A952" s="1"/>
      <c r="B952" s="1"/>
      <c r="C952" s="10"/>
      <c r="D952" s="22"/>
      <c r="E952" s="15"/>
      <c r="F952" s="20"/>
      <c r="G952" s="16"/>
      <c r="H952" s="16"/>
      <c r="I952" s="21"/>
      <c r="J952" s="25"/>
      <c r="K952" s="11"/>
      <c r="L952" s="10"/>
      <c r="M952" s="46"/>
    </row>
    <row r="953" spans="1:13" x14ac:dyDescent="0.4">
      <c r="A953" s="1"/>
      <c r="B953" s="1"/>
      <c r="C953" s="10"/>
      <c r="D953" s="22"/>
      <c r="E953" s="15"/>
      <c r="F953" s="20"/>
      <c r="G953" s="16"/>
      <c r="H953" s="16"/>
      <c r="I953" s="21"/>
      <c r="J953" s="25"/>
      <c r="K953" s="11"/>
      <c r="L953" s="10"/>
      <c r="M953" s="46"/>
    </row>
    <row r="954" spans="1:13" x14ac:dyDescent="0.4">
      <c r="A954" s="1"/>
      <c r="B954" s="1"/>
      <c r="C954" s="10"/>
      <c r="D954" s="22"/>
      <c r="E954" s="15"/>
      <c r="F954" s="20"/>
      <c r="G954" s="16"/>
      <c r="H954" s="16"/>
      <c r="I954" s="21"/>
      <c r="J954" s="25"/>
      <c r="K954" s="11"/>
      <c r="L954" s="10"/>
      <c r="M954" s="46"/>
    </row>
    <row r="955" spans="1:13" x14ac:dyDescent="0.4">
      <c r="A955" s="1"/>
      <c r="B955" s="1"/>
      <c r="C955" s="10"/>
      <c r="D955" s="22"/>
      <c r="E955" s="15"/>
      <c r="F955" s="20"/>
      <c r="G955" s="16"/>
      <c r="H955" s="16"/>
      <c r="I955" s="21"/>
      <c r="J955" s="25"/>
      <c r="K955" s="11"/>
      <c r="L955" s="10"/>
      <c r="M955" s="46"/>
    </row>
    <row r="956" spans="1:13" x14ac:dyDescent="0.4">
      <c r="A956" s="1"/>
      <c r="B956" s="1"/>
      <c r="C956" s="10"/>
      <c r="D956" s="22"/>
      <c r="E956" s="15"/>
      <c r="F956" s="20"/>
      <c r="G956" s="16"/>
      <c r="H956" s="16"/>
      <c r="I956" s="21"/>
      <c r="J956" s="25"/>
      <c r="K956" s="11"/>
      <c r="L956" s="10"/>
      <c r="M956" s="46"/>
    </row>
    <row r="957" spans="1:13" x14ac:dyDescent="0.4">
      <c r="A957" s="1"/>
      <c r="B957" s="1"/>
      <c r="C957" s="10"/>
      <c r="D957" s="22"/>
      <c r="E957" s="15"/>
      <c r="F957" s="20"/>
      <c r="G957" s="16"/>
      <c r="H957" s="16"/>
      <c r="I957" s="21"/>
      <c r="J957" s="25"/>
      <c r="K957" s="11"/>
      <c r="L957" s="10"/>
      <c r="M957" s="46"/>
    </row>
    <row r="958" spans="1:13" x14ac:dyDescent="0.4">
      <c r="A958" s="1"/>
      <c r="B958" s="1"/>
      <c r="C958" s="10"/>
      <c r="D958" s="22"/>
      <c r="E958" s="15"/>
      <c r="F958" s="20"/>
      <c r="G958" s="16"/>
      <c r="H958" s="16"/>
      <c r="I958" s="21"/>
      <c r="J958" s="25"/>
      <c r="K958" s="11"/>
      <c r="L958" s="10"/>
      <c r="M958" s="46"/>
    </row>
    <row r="959" spans="1:13" x14ac:dyDescent="0.4">
      <c r="A959" s="1"/>
      <c r="B959" s="1"/>
      <c r="C959" s="10"/>
      <c r="D959" s="22"/>
      <c r="E959" s="15"/>
      <c r="F959" s="20"/>
      <c r="G959" s="16"/>
      <c r="H959" s="16"/>
      <c r="I959" s="21"/>
      <c r="J959" s="25"/>
      <c r="K959" s="11"/>
      <c r="L959" s="10"/>
      <c r="M959" s="46"/>
    </row>
    <row r="960" spans="1:13" x14ac:dyDescent="0.4">
      <c r="A960" s="1"/>
      <c r="B960" s="1"/>
      <c r="C960" s="10"/>
      <c r="D960" s="22"/>
      <c r="E960" s="15"/>
      <c r="F960" s="20"/>
      <c r="G960" s="16"/>
      <c r="H960" s="16"/>
      <c r="I960" s="21"/>
      <c r="J960" s="25"/>
      <c r="K960" s="11"/>
      <c r="L960" s="10"/>
      <c r="M960" s="46"/>
    </row>
    <row r="961" spans="1:13" x14ac:dyDescent="0.4">
      <c r="A961" s="1"/>
      <c r="B961" s="1"/>
      <c r="C961" s="10"/>
      <c r="D961" s="22"/>
      <c r="E961" s="15"/>
      <c r="F961" s="20"/>
      <c r="G961" s="16"/>
      <c r="H961" s="16"/>
      <c r="I961" s="21"/>
      <c r="J961" s="25"/>
      <c r="K961" s="11"/>
      <c r="L961" s="10"/>
      <c r="M961" s="46"/>
    </row>
    <row r="962" spans="1:13" x14ac:dyDescent="0.4">
      <c r="A962" s="1"/>
      <c r="B962" s="1"/>
      <c r="C962" s="10"/>
      <c r="D962" s="22"/>
      <c r="E962" s="15"/>
      <c r="F962" s="20"/>
      <c r="G962" s="16"/>
      <c r="H962" s="16"/>
      <c r="I962" s="21"/>
      <c r="J962" s="25"/>
      <c r="K962" s="11"/>
      <c r="L962" s="10"/>
      <c r="M962" s="46"/>
    </row>
    <row r="963" spans="1:13" x14ac:dyDescent="0.4">
      <c r="A963" s="1"/>
      <c r="B963" s="1"/>
      <c r="C963" s="10"/>
      <c r="D963" s="22"/>
      <c r="E963" s="15"/>
      <c r="F963" s="20"/>
      <c r="G963" s="16"/>
      <c r="H963" s="16"/>
      <c r="I963" s="21"/>
      <c r="J963" s="25"/>
      <c r="K963" s="11"/>
      <c r="L963" s="10"/>
      <c r="M963" s="46"/>
    </row>
    <row r="964" spans="1:13" x14ac:dyDescent="0.4">
      <c r="A964" s="1"/>
      <c r="B964" s="1"/>
      <c r="C964" s="10"/>
      <c r="D964" s="22"/>
      <c r="E964" s="15"/>
      <c r="F964" s="20"/>
      <c r="G964" s="16"/>
      <c r="H964" s="16"/>
      <c r="I964" s="21"/>
      <c r="J964" s="25"/>
      <c r="K964" s="11"/>
      <c r="L964" s="10"/>
      <c r="M964" s="46"/>
    </row>
    <row r="965" spans="1:13" x14ac:dyDescent="0.4">
      <c r="A965" s="1"/>
      <c r="B965" s="1"/>
      <c r="C965" s="10"/>
      <c r="D965" s="22"/>
      <c r="E965" s="15"/>
      <c r="F965" s="20"/>
      <c r="G965" s="16"/>
      <c r="H965" s="16"/>
      <c r="I965" s="21"/>
      <c r="J965" s="25"/>
      <c r="K965" s="11"/>
      <c r="L965" s="10"/>
      <c r="M965" s="46"/>
    </row>
    <row r="966" spans="1:13" x14ac:dyDescent="0.4">
      <c r="A966" s="1"/>
      <c r="B966" s="1"/>
      <c r="C966" s="10"/>
      <c r="D966" s="22"/>
      <c r="E966" s="15"/>
      <c r="F966" s="20"/>
      <c r="G966" s="16"/>
      <c r="H966" s="16"/>
      <c r="I966" s="21"/>
      <c r="J966" s="25"/>
      <c r="K966" s="11"/>
      <c r="L966" s="10"/>
      <c r="M966" s="46"/>
    </row>
    <row r="967" spans="1:13" x14ac:dyDescent="0.4">
      <c r="A967" s="1"/>
      <c r="B967" s="1"/>
      <c r="C967" s="10"/>
      <c r="D967" s="22"/>
      <c r="E967" s="15"/>
      <c r="F967" s="20"/>
      <c r="G967" s="16"/>
      <c r="H967" s="16"/>
      <c r="I967" s="21"/>
      <c r="J967" s="25"/>
      <c r="K967" s="11"/>
      <c r="L967" s="10"/>
      <c r="M967" s="46"/>
    </row>
    <row r="968" spans="1:13" x14ac:dyDescent="0.4">
      <c r="A968" s="1"/>
      <c r="B968" s="1"/>
      <c r="C968" s="10"/>
      <c r="D968" s="22"/>
      <c r="E968" s="15"/>
      <c r="F968" s="20"/>
      <c r="G968" s="16"/>
      <c r="H968" s="16"/>
      <c r="I968" s="21"/>
      <c r="J968" s="25"/>
      <c r="K968" s="11"/>
      <c r="L968" s="10"/>
      <c r="M968" s="46"/>
    </row>
    <row r="969" spans="1:13" x14ac:dyDescent="0.4">
      <c r="A969" s="1"/>
      <c r="B969" s="1"/>
      <c r="C969" s="10"/>
      <c r="D969" s="22"/>
      <c r="E969" s="15"/>
      <c r="F969" s="20"/>
      <c r="G969" s="16"/>
      <c r="H969" s="16"/>
      <c r="I969" s="21"/>
      <c r="J969" s="25"/>
      <c r="K969" s="11"/>
      <c r="L969" s="10"/>
      <c r="M969" s="46"/>
    </row>
    <row r="970" spans="1:13" x14ac:dyDescent="0.4">
      <c r="A970" s="1"/>
      <c r="B970" s="1"/>
      <c r="C970" s="10"/>
      <c r="D970" s="22"/>
      <c r="E970" s="15"/>
      <c r="F970" s="20"/>
      <c r="G970" s="16"/>
      <c r="H970" s="16"/>
      <c r="I970" s="21"/>
      <c r="J970" s="25"/>
      <c r="K970" s="11"/>
      <c r="L970" s="10"/>
      <c r="M970" s="46"/>
    </row>
    <row r="971" spans="1:13" x14ac:dyDescent="0.4">
      <c r="A971" s="1"/>
      <c r="B971" s="1"/>
      <c r="C971" s="10"/>
      <c r="D971" s="22"/>
      <c r="E971" s="15"/>
      <c r="F971" s="20"/>
      <c r="G971" s="16"/>
      <c r="H971" s="16"/>
      <c r="I971" s="21"/>
      <c r="J971" s="25"/>
      <c r="K971" s="11"/>
      <c r="L971" s="10"/>
      <c r="M971" s="46"/>
    </row>
    <row r="972" spans="1:13" x14ac:dyDescent="0.4">
      <c r="A972" s="1"/>
      <c r="B972" s="1"/>
      <c r="C972" s="10"/>
      <c r="D972" s="22"/>
      <c r="E972" s="15"/>
      <c r="F972" s="20"/>
      <c r="G972" s="16"/>
      <c r="H972" s="16"/>
      <c r="I972" s="21"/>
      <c r="J972" s="25"/>
      <c r="K972" s="11"/>
      <c r="L972" s="10"/>
      <c r="M972" s="46"/>
    </row>
    <row r="973" spans="1:13" x14ac:dyDescent="0.4">
      <c r="A973" s="1"/>
      <c r="B973" s="1"/>
      <c r="C973" s="10"/>
      <c r="D973" s="22"/>
      <c r="E973" s="15"/>
      <c r="F973" s="20"/>
      <c r="G973" s="16"/>
      <c r="H973" s="16"/>
      <c r="I973" s="21"/>
      <c r="J973" s="25"/>
      <c r="K973" s="11"/>
      <c r="L973" s="10"/>
      <c r="M973" s="46"/>
    </row>
    <row r="974" spans="1:13" x14ac:dyDescent="0.4">
      <c r="A974" s="1"/>
      <c r="B974" s="1"/>
      <c r="C974" s="10"/>
      <c r="D974" s="22"/>
      <c r="E974" s="15"/>
      <c r="F974" s="20"/>
      <c r="G974" s="16"/>
      <c r="H974" s="16"/>
      <c r="I974" s="21"/>
      <c r="J974" s="25"/>
      <c r="K974" s="11"/>
      <c r="L974" s="10"/>
      <c r="M974" s="46"/>
    </row>
    <row r="975" spans="1:13" x14ac:dyDescent="0.4">
      <c r="A975" s="1"/>
      <c r="B975" s="1"/>
      <c r="C975" s="10"/>
      <c r="D975" s="22"/>
      <c r="E975" s="15"/>
      <c r="F975" s="20"/>
      <c r="G975" s="16"/>
      <c r="H975" s="16"/>
      <c r="I975" s="21"/>
      <c r="J975" s="25"/>
      <c r="K975" s="11"/>
      <c r="L975" s="10"/>
      <c r="M975" s="46"/>
    </row>
    <row r="976" spans="1:13" x14ac:dyDescent="0.4">
      <c r="A976" s="1"/>
      <c r="B976" s="1"/>
      <c r="C976" s="10"/>
      <c r="D976" s="22"/>
      <c r="E976" s="15"/>
      <c r="F976" s="20"/>
      <c r="G976" s="16"/>
      <c r="H976" s="16"/>
      <c r="I976" s="21"/>
      <c r="J976" s="25"/>
      <c r="K976" s="11"/>
      <c r="L976" s="10"/>
      <c r="M976" s="46"/>
    </row>
    <row r="977" spans="1:13" x14ac:dyDescent="0.4">
      <c r="A977" s="1"/>
      <c r="B977" s="1"/>
      <c r="C977" s="10"/>
      <c r="D977" s="22"/>
      <c r="E977" s="15"/>
      <c r="F977" s="20"/>
      <c r="G977" s="16"/>
      <c r="H977" s="16"/>
      <c r="I977" s="21"/>
      <c r="J977" s="25"/>
      <c r="K977" s="11"/>
      <c r="L977" s="10"/>
      <c r="M977" s="46"/>
    </row>
    <row r="978" spans="1:13" x14ac:dyDescent="0.4">
      <c r="A978" s="1"/>
      <c r="B978" s="1"/>
      <c r="C978" s="10"/>
      <c r="D978" s="22"/>
      <c r="E978" s="15"/>
      <c r="F978" s="20"/>
      <c r="G978" s="16"/>
      <c r="H978" s="16"/>
      <c r="I978" s="21"/>
      <c r="J978" s="25"/>
      <c r="K978" s="11"/>
      <c r="L978" s="10"/>
      <c r="M978" s="46"/>
    </row>
    <row r="979" spans="1:13" x14ac:dyDescent="0.4">
      <c r="A979" s="1"/>
      <c r="B979" s="1"/>
      <c r="C979" s="10"/>
      <c r="D979" s="22"/>
      <c r="E979" s="15"/>
      <c r="F979" s="20"/>
      <c r="G979" s="16"/>
      <c r="H979" s="16"/>
      <c r="I979" s="21"/>
      <c r="J979" s="25"/>
      <c r="K979" s="11"/>
      <c r="L979" s="10"/>
      <c r="M979" s="46"/>
    </row>
    <row r="980" spans="1:13" x14ac:dyDescent="0.4">
      <c r="A980" s="1"/>
      <c r="B980" s="1"/>
      <c r="C980" s="10"/>
      <c r="D980" s="22"/>
      <c r="E980" s="15"/>
      <c r="F980" s="20"/>
      <c r="G980" s="16"/>
      <c r="H980" s="16"/>
      <c r="I980" s="21"/>
      <c r="J980" s="25"/>
      <c r="K980" s="11"/>
      <c r="L980" s="10"/>
      <c r="M980" s="46"/>
    </row>
    <row r="981" spans="1:13" x14ac:dyDescent="0.4">
      <c r="A981" s="1"/>
      <c r="B981" s="1"/>
      <c r="C981" s="10"/>
      <c r="D981" s="22"/>
      <c r="E981" s="15"/>
      <c r="F981" s="20"/>
      <c r="G981" s="16"/>
      <c r="H981" s="16"/>
      <c r="I981" s="21"/>
      <c r="J981" s="25"/>
      <c r="K981" s="11"/>
      <c r="L981" s="10"/>
      <c r="M981" s="46"/>
    </row>
    <row r="982" spans="1:13" x14ac:dyDescent="0.4">
      <c r="A982" s="1"/>
      <c r="B982" s="1"/>
      <c r="C982" s="10"/>
      <c r="D982" s="22"/>
      <c r="E982" s="15"/>
      <c r="F982" s="20"/>
      <c r="G982" s="16"/>
      <c r="H982" s="16"/>
      <c r="I982" s="21"/>
      <c r="J982" s="25"/>
      <c r="K982" s="11"/>
      <c r="L982" s="10"/>
      <c r="M982" s="46"/>
    </row>
    <row r="983" spans="1:13" x14ac:dyDescent="0.4">
      <c r="A983" s="1"/>
      <c r="B983" s="1"/>
      <c r="C983" s="10"/>
      <c r="D983" s="22"/>
      <c r="E983" s="15"/>
      <c r="F983" s="20"/>
      <c r="G983" s="16"/>
      <c r="H983" s="16"/>
      <c r="I983" s="21"/>
      <c r="J983" s="25"/>
      <c r="K983" s="11"/>
      <c r="L983" s="10"/>
      <c r="M983" s="46"/>
    </row>
    <row r="984" spans="1:13" x14ac:dyDescent="0.4">
      <c r="A984" s="1"/>
      <c r="B984" s="1"/>
      <c r="C984" s="10"/>
      <c r="D984" s="22"/>
      <c r="E984" s="15"/>
      <c r="F984" s="20"/>
      <c r="G984" s="16"/>
      <c r="H984" s="16"/>
      <c r="I984" s="21"/>
      <c r="J984" s="25"/>
      <c r="K984" s="11"/>
      <c r="L984" s="10"/>
      <c r="M984" s="46"/>
    </row>
    <row r="985" spans="1:13" x14ac:dyDescent="0.4">
      <c r="A985" s="1"/>
      <c r="B985" s="1"/>
      <c r="C985" s="10"/>
      <c r="D985" s="22"/>
      <c r="E985" s="15"/>
      <c r="F985" s="20"/>
      <c r="G985" s="16"/>
      <c r="H985" s="16"/>
      <c r="I985" s="21"/>
      <c r="J985" s="25"/>
      <c r="K985" s="11"/>
      <c r="L985" s="10"/>
      <c r="M985" s="46"/>
    </row>
    <row r="986" spans="1:13" x14ac:dyDescent="0.4">
      <c r="A986" s="1"/>
      <c r="B986" s="1"/>
      <c r="C986" s="10"/>
      <c r="D986" s="22"/>
      <c r="E986" s="15"/>
      <c r="F986" s="20"/>
      <c r="G986" s="16"/>
      <c r="H986" s="16"/>
      <c r="I986" s="21"/>
      <c r="J986" s="25"/>
      <c r="K986" s="11"/>
      <c r="L986" s="10"/>
      <c r="M986" s="46"/>
    </row>
    <row r="987" spans="1:13" x14ac:dyDescent="0.4">
      <c r="A987" s="1"/>
      <c r="B987" s="1"/>
      <c r="C987" s="10"/>
      <c r="D987" s="22"/>
      <c r="E987" s="15"/>
      <c r="F987" s="20"/>
      <c r="G987" s="16"/>
      <c r="H987" s="16"/>
      <c r="I987" s="21"/>
      <c r="J987" s="25"/>
      <c r="K987" s="11"/>
      <c r="L987" s="10"/>
      <c r="M987" s="46"/>
    </row>
    <row r="988" spans="1:13" x14ac:dyDescent="0.4">
      <c r="A988" s="1"/>
      <c r="B988" s="1"/>
      <c r="C988" s="10"/>
      <c r="D988" s="22"/>
      <c r="E988" s="15"/>
      <c r="F988" s="20"/>
      <c r="G988" s="16"/>
      <c r="H988" s="16"/>
      <c r="I988" s="21"/>
      <c r="J988" s="25"/>
      <c r="K988" s="11"/>
      <c r="L988" s="10"/>
      <c r="M988" s="46"/>
    </row>
    <row r="989" spans="1:13" x14ac:dyDescent="0.4">
      <c r="A989" s="1"/>
      <c r="B989" s="1"/>
      <c r="C989" s="10"/>
      <c r="D989" s="22"/>
      <c r="E989" s="15"/>
      <c r="F989" s="20"/>
      <c r="G989" s="16"/>
      <c r="H989" s="16"/>
      <c r="I989" s="21"/>
      <c r="J989" s="25"/>
      <c r="K989" s="11"/>
      <c r="L989" s="10"/>
      <c r="M989" s="46"/>
    </row>
    <row r="990" spans="1:13" x14ac:dyDescent="0.4">
      <c r="A990" s="1"/>
      <c r="B990" s="1"/>
      <c r="C990" s="10"/>
      <c r="D990" s="22"/>
      <c r="E990" s="15"/>
      <c r="F990" s="20"/>
      <c r="G990" s="16"/>
      <c r="H990" s="16"/>
      <c r="I990" s="21"/>
      <c r="J990" s="25"/>
      <c r="K990" s="11"/>
      <c r="L990" s="10"/>
      <c r="M990" s="46"/>
    </row>
    <row r="991" spans="1:13" x14ac:dyDescent="0.4">
      <c r="A991" s="1"/>
      <c r="B991" s="1"/>
      <c r="C991" s="10"/>
      <c r="D991" s="22"/>
      <c r="E991" s="15"/>
      <c r="F991" s="20"/>
      <c r="G991" s="16"/>
      <c r="H991" s="16"/>
      <c r="I991" s="21"/>
      <c r="J991" s="25"/>
      <c r="K991" s="11"/>
      <c r="L991" s="10"/>
      <c r="M991" s="46"/>
    </row>
    <row r="992" spans="1:13" x14ac:dyDescent="0.4">
      <c r="A992" s="1"/>
      <c r="B992" s="1"/>
      <c r="C992" s="10"/>
      <c r="D992" s="22"/>
      <c r="E992" s="15"/>
      <c r="F992" s="20"/>
      <c r="G992" s="16"/>
      <c r="H992" s="16"/>
      <c r="I992" s="21"/>
      <c r="J992" s="25"/>
      <c r="K992" s="11"/>
      <c r="L992" s="10"/>
      <c r="M992" s="46"/>
    </row>
    <row r="993" spans="1:13" x14ac:dyDescent="0.4">
      <c r="A993" s="1"/>
      <c r="B993" s="1"/>
      <c r="C993" s="10"/>
      <c r="D993" s="22"/>
      <c r="E993" s="15"/>
      <c r="F993" s="20"/>
      <c r="G993" s="16"/>
      <c r="H993" s="16"/>
      <c r="I993" s="21"/>
      <c r="J993" s="25"/>
      <c r="K993" s="11"/>
      <c r="L993" s="10"/>
      <c r="M993" s="46"/>
    </row>
    <row r="994" spans="1:13" x14ac:dyDescent="0.4">
      <c r="A994" s="1"/>
      <c r="B994" s="1"/>
      <c r="C994" s="10"/>
      <c r="D994" s="22"/>
      <c r="E994" s="15"/>
      <c r="F994" s="20"/>
      <c r="G994" s="16"/>
      <c r="H994" s="16"/>
      <c r="I994" s="21"/>
      <c r="J994" s="25"/>
      <c r="K994" s="11"/>
      <c r="L994" s="10"/>
      <c r="M994" s="46"/>
    </row>
    <row r="995" spans="1:13" x14ac:dyDescent="0.4">
      <c r="A995" s="1"/>
      <c r="B995" s="1"/>
      <c r="C995" s="10"/>
      <c r="D995" s="22"/>
      <c r="E995" s="15"/>
      <c r="F995" s="20"/>
      <c r="G995" s="16"/>
      <c r="H995" s="16"/>
      <c r="I995" s="21"/>
      <c r="J995" s="25"/>
      <c r="K995" s="11"/>
      <c r="L995" s="10"/>
      <c r="M995" s="46"/>
    </row>
    <row r="996" spans="1:13" x14ac:dyDescent="0.4">
      <c r="A996" s="1"/>
      <c r="B996" s="1"/>
      <c r="C996" s="10"/>
      <c r="D996" s="22"/>
      <c r="E996" s="15"/>
      <c r="F996" s="20"/>
      <c r="G996" s="16"/>
      <c r="H996" s="16"/>
      <c r="I996" s="21"/>
      <c r="J996" s="25"/>
      <c r="K996" s="11"/>
      <c r="L996" s="10"/>
      <c r="M996" s="46"/>
    </row>
    <row r="997" spans="1:13" x14ac:dyDescent="0.4">
      <c r="A997" s="1"/>
      <c r="B997" s="1"/>
      <c r="C997" s="10"/>
      <c r="D997" s="22"/>
      <c r="E997" s="15"/>
      <c r="F997" s="20"/>
      <c r="G997" s="16"/>
      <c r="H997" s="16"/>
      <c r="I997" s="21"/>
      <c r="J997" s="25"/>
      <c r="K997" s="11"/>
      <c r="L997" s="10"/>
      <c r="M997" s="46"/>
    </row>
    <row r="998" spans="1:13" x14ac:dyDescent="0.4">
      <c r="A998" s="1"/>
      <c r="B998" s="1"/>
      <c r="C998" s="10"/>
      <c r="D998" s="22"/>
      <c r="E998" s="15"/>
      <c r="F998" s="20"/>
      <c r="G998" s="16"/>
      <c r="H998" s="16"/>
      <c r="I998" s="21"/>
      <c r="J998" s="25"/>
      <c r="K998" s="11"/>
      <c r="L998" s="10"/>
      <c r="M998" s="46"/>
    </row>
    <row r="999" spans="1:13" x14ac:dyDescent="0.4">
      <c r="A999" s="1"/>
      <c r="B999" s="1"/>
      <c r="C999" s="10"/>
      <c r="D999" s="22"/>
      <c r="E999" s="15"/>
      <c r="F999" s="20"/>
      <c r="G999" s="16"/>
      <c r="H999" s="16"/>
      <c r="I999" s="21"/>
      <c r="J999" s="25"/>
      <c r="K999" s="11"/>
      <c r="L999" s="10"/>
      <c r="M999" s="46"/>
    </row>
    <row r="1000" spans="1:13" x14ac:dyDescent="0.4">
      <c r="A1000" s="1"/>
      <c r="B1000" s="1"/>
      <c r="C1000" s="10"/>
      <c r="D1000" s="22"/>
      <c r="E1000" s="15"/>
      <c r="F1000" s="20"/>
      <c r="G1000" s="16"/>
      <c r="H1000" s="16"/>
      <c r="I1000" s="21"/>
      <c r="J1000" s="25"/>
      <c r="K1000" s="11"/>
      <c r="L1000" s="10"/>
      <c r="M1000" s="46"/>
    </row>
  </sheetData>
  <mergeCells count="8">
    <mergeCell ref="B1:D1"/>
    <mergeCell ref="AA6:AA7"/>
    <mergeCell ref="AB6:AF6"/>
    <mergeCell ref="A7:A10"/>
    <mergeCell ref="K7:K8"/>
    <mergeCell ref="L7:L8"/>
    <mergeCell ref="D7:H7"/>
    <mergeCell ref="M7:M10"/>
  </mergeCells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baro</vt:lpstr>
      <vt:lpstr>様式_No.1</vt:lpstr>
      <vt:lpstr>No.1_整理例</vt:lpstr>
      <vt:lpstr>様式_No.1!Print_Area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Ishihara</dc:creator>
  <cp:lastModifiedBy>三浦裕太</cp:lastModifiedBy>
  <cp:lastPrinted>2023-12-12T02:18:36Z</cp:lastPrinted>
  <dcterms:created xsi:type="dcterms:W3CDTF">2018-12-07T00:21:46Z</dcterms:created>
  <dcterms:modified xsi:type="dcterms:W3CDTF">2023-12-12T02:18:43Z</dcterms:modified>
</cp:coreProperties>
</file>